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NEXO 06" sheetId="1" r:id="rId1"/>
    <sheet name="ANEXO 07" sheetId="2" r:id="rId2"/>
    <sheet name="ANEXO 08" sheetId="3" r:id="rId3"/>
    <sheet name="ANEXO 04" sheetId="4" r:id="rId4"/>
    <sheet name="ANEXO 09" sheetId="5" r:id="rId5"/>
  </sheets>
  <definedNames>
    <definedName name="_xlnm.Print_Area" localSheetId="3">'ANEXO 04'!$A$1:$K$30</definedName>
    <definedName name="_xlnm.Print_Area" localSheetId="0">'ANEXO 06'!$A$1:$N$50</definedName>
    <definedName name="_xlnm.Print_Area" localSheetId="1">'ANEXO 07'!$A$1:$S$28</definedName>
  </definedNames>
  <calcPr fullCalcOnLoad="1"/>
</workbook>
</file>

<file path=xl/sharedStrings.xml><?xml version="1.0" encoding="utf-8"?>
<sst xmlns="http://schemas.openxmlformats.org/spreadsheetml/2006/main" count="401" uniqueCount="213">
  <si>
    <t>1º</t>
  </si>
  <si>
    <t>2º</t>
  </si>
  <si>
    <t>3º</t>
  </si>
  <si>
    <t>4º</t>
  </si>
  <si>
    <t>5º</t>
  </si>
  <si>
    <t>Total</t>
  </si>
  <si>
    <t>Horas Asig.</t>
  </si>
  <si>
    <t>Nº   Secc.</t>
  </si>
  <si>
    <t>Total Horas</t>
  </si>
  <si>
    <t>Totales Parciales</t>
  </si>
  <si>
    <t>Matemática</t>
  </si>
  <si>
    <t>Ciencia, Tecnología y Ambiente</t>
  </si>
  <si>
    <t>Educación Religiosa</t>
  </si>
  <si>
    <t>Educación Física</t>
  </si>
  <si>
    <t>Educación para el Trabajo</t>
  </si>
  <si>
    <t>TOTAL GENERAL</t>
  </si>
  <si>
    <t>Id. Cargo</t>
  </si>
  <si>
    <t>Grado de Estudios (Horas)</t>
  </si>
  <si>
    <t>TOTAL</t>
  </si>
  <si>
    <t xml:space="preserve">Comunicación </t>
  </si>
  <si>
    <t>Persona, Familia y Relaciones Humanas</t>
  </si>
  <si>
    <t>HLD1</t>
  </si>
  <si>
    <t>HLD2</t>
  </si>
  <si>
    <t>TOTAL:</t>
  </si>
  <si>
    <t>Área Curricular (*)</t>
  </si>
  <si>
    <t>Grados</t>
  </si>
  <si>
    <t>Variables</t>
  </si>
  <si>
    <t>Número de Secciones</t>
  </si>
  <si>
    <t>Nº Plazas</t>
  </si>
  <si>
    <t>Director</t>
  </si>
  <si>
    <t>Número de Horas de Clase</t>
  </si>
  <si>
    <t>Carga Docente</t>
  </si>
  <si>
    <t>Área</t>
  </si>
  <si>
    <t>Cargo</t>
  </si>
  <si>
    <t>Código Plaza</t>
  </si>
  <si>
    <t>Jornada Laboral</t>
  </si>
  <si>
    <t>Nº</t>
  </si>
  <si>
    <t>( * ) Las horas de clase corresponden a horas pedagógicas</t>
  </si>
  <si>
    <t>Horas de Dictado (*)</t>
  </si>
  <si>
    <t>DISPONIBILIDAD PRESUPUESTAL PARA CONTRATOS EVENTUALES</t>
  </si>
  <si>
    <t>Código Eventual</t>
  </si>
  <si>
    <t>Total de Horas Clase</t>
  </si>
  <si>
    <t>Ley de Carrera a que pertenece</t>
  </si>
  <si>
    <t>Régimen de Contrato</t>
  </si>
  <si>
    <t>* Deben coincidir con los anexos anteriores</t>
  </si>
  <si>
    <t>(*)</t>
  </si>
  <si>
    <t>CARGOS EXCEDENTES PRESUPUESTADOS EN LA INSTITUCIÓN EDUCATIVA</t>
  </si>
  <si>
    <t>Nº Plazas Excedentes</t>
  </si>
  <si>
    <t>Especialidad</t>
  </si>
  <si>
    <t>Jornada Pedagógica</t>
  </si>
  <si>
    <r>
      <t>Z = 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</si>
  <si>
    <r>
      <t>( **) Si Z &lt;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  <r>
      <rPr>
        <b/>
        <sz val="10"/>
        <rFont val="Arial Narrow"/>
        <family val="2"/>
      </rPr>
      <t>) se debe determinar excedencia</t>
    </r>
  </si>
  <si>
    <r>
      <t>( **) Si Z &gt;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>1</t>
    </r>
    <r>
      <rPr>
        <b/>
        <sz val="10"/>
        <rFont val="Arial Narrow"/>
        <family val="2"/>
      </rPr>
      <t>) existe metas por atender</t>
    </r>
  </si>
  <si>
    <t>Total Alumnos</t>
  </si>
  <si>
    <t>Total Secciones</t>
  </si>
  <si>
    <t>Inglés</t>
  </si>
  <si>
    <t>Arte</t>
  </si>
  <si>
    <t>Formación Ciudadana y Cívica</t>
  </si>
  <si>
    <t>Número de Alumnos / Estudiantes</t>
  </si>
  <si>
    <t>Ley 29944</t>
  </si>
  <si>
    <t>Área de Gestión Institucional</t>
  </si>
  <si>
    <t>Total de Horas Pedagógicas</t>
  </si>
  <si>
    <t>* Horas Pedagógicas a cargo  del  Personal Directivo…………………………………………………………..</t>
  </si>
  <si>
    <t>* Horas Pedagógicas a cargo  del  Personal Jerárquico…………………………………………………………</t>
  </si>
  <si>
    <t>* Horas Pedagógicas a cargo  del  Personal Docente……………………………………………………………</t>
  </si>
  <si>
    <t xml:space="preserve">N = </t>
  </si>
  <si>
    <t>EBR Secundaria Menores</t>
  </si>
  <si>
    <t>EPT</t>
  </si>
  <si>
    <t>Comunic.</t>
  </si>
  <si>
    <t>CTA</t>
  </si>
  <si>
    <t>ANEXO 04</t>
  </si>
  <si>
    <r>
      <t xml:space="preserve">Área de Gestión Pedagógica </t>
    </r>
    <r>
      <rPr>
        <sz val="8"/>
        <rFont val="Arial Narrow"/>
        <family val="2"/>
      </rPr>
      <t>(CIENCIAS SOCIALES)</t>
    </r>
  </si>
  <si>
    <r>
      <t xml:space="preserve">Área de Gestión Pedagógica </t>
    </r>
    <r>
      <rPr>
        <sz val="8"/>
        <rFont val="Arial Narrow"/>
        <family val="2"/>
      </rPr>
      <t>(MATEMÁTICA)</t>
    </r>
  </si>
  <si>
    <r>
      <t xml:space="preserve">Área de Gestión Pedagógica </t>
    </r>
    <r>
      <rPr>
        <sz val="8"/>
        <rFont val="Arial Narrow"/>
        <family val="2"/>
      </rPr>
      <t>(EDUC. FISICA)</t>
    </r>
  </si>
  <si>
    <t>Área de Gestión Pedagógica (AIP)</t>
  </si>
  <si>
    <r>
      <t xml:space="preserve">Área de Gestión Pedagógica </t>
    </r>
    <r>
      <rPr>
        <sz val="8"/>
        <rFont val="Arial Narrow"/>
        <family val="2"/>
      </rPr>
      <t>(COMUNICACIÓN)</t>
    </r>
  </si>
  <si>
    <r>
      <t xml:space="preserve">Área de Gestión Pedagógica </t>
    </r>
    <r>
      <rPr>
        <sz val="8"/>
        <rFont val="Arial Narrow"/>
        <family val="2"/>
      </rPr>
      <t>(CTA)</t>
    </r>
  </si>
  <si>
    <t>4°</t>
  </si>
  <si>
    <t xml:space="preserve">Tiempo Servicios: </t>
  </si>
  <si>
    <t>Comunicación</t>
  </si>
  <si>
    <t>Tutoría y Orientación Educativa</t>
  </si>
  <si>
    <t>Código Nexus</t>
  </si>
  <si>
    <r>
      <t xml:space="preserve">Área de Gestión Pedagógica </t>
    </r>
    <r>
      <rPr>
        <sz val="8"/>
        <rFont val="Arial Narrow"/>
        <family val="2"/>
      </rPr>
      <t>(EPT)</t>
    </r>
  </si>
  <si>
    <r>
      <t xml:space="preserve">Área de Gestión Pedagógica </t>
    </r>
    <r>
      <rPr>
        <sz val="8"/>
        <rFont val="Arial Narrow"/>
        <family val="2"/>
      </rPr>
      <t>(ARTE)</t>
    </r>
  </si>
  <si>
    <t>Profesor 01</t>
  </si>
  <si>
    <t>Profesor 02</t>
  </si>
  <si>
    <t>Profesor 03</t>
  </si>
  <si>
    <t>Profesor 04</t>
  </si>
  <si>
    <t>Profesor 05</t>
  </si>
  <si>
    <t>Profesor 06</t>
  </si>
  <si>
    <t>Profesor 07</t>
  </si>
  <si>
    <t>Directiva de contrato</t>
  </si>
  <si>
    <t>C</t>
  </si>
  <si>
    <t>Área de Gestión Pedagógica - Inglés</t>
  </si>
  <si>
    <t>Según Bolsa</t>
  </si>
  <si>
    <r>
      <t>Z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N° Horas Dictado</t>
    </r>
  </si>
  <si>
    <r>
      <t>Z</t>
    </r>
    <r>
      <rPr>
        <b/>
        <vertAlign val="subscript"/>
        <sz val="8"/>
        <rFont val="Arial Narrow"/>
        <family val="2"/>
      </rPr>
      <t>0</t>
    </r>
    <r>
      <rPr>
        <b/>
        <sz val="8"/>
        <rFont val="Arial Narrow"/>
        <family val="2"/>
      </rPr>
      <t xml:space="preserve"> = N° Horas Dictado</t>
    </r>
  </si>
  <si>
    <t>CARGOS PRESUPUESTADOS EN LA INSTITUCIÓN EDUCATIVA SECUNDARIA:</t>
  </si>
  <si>
    <t>INSTITUCION EDUCATIVA SECUNDARIA:</t>
  </si>
  <si>
    <t>HLD3</t>
  </si>
  <si>
    <t>HLD4</t>
  </si>
  <si>
    <r>
      <t>Caso hipotético según lo establecido en PCI</t>
    </r>
    <r>
      <rPr>
        <b/>
        <sz val="10"/>
        <rFont val="Arial Narrow"/>
        <family val="2"/>
      </rPr>
      <t>: Aprobado por la IES.</t>
    </r>
  </si>
  <si>
    <r>
      <t>INSTITUCIÓN EDUCATIVA</t>
    </r>
    <r>
      <rPr>
        <b/>
        <sz val="10"/>
        <rFont val="Arial Narrow"/>
        <family val="2"/>
      </rPr>
      <t>:</t>
    </r>
  </si>
  <si>
    <r>
      <t>NIVEL / PROGRAMA</t>
    </r>
    <r>
      <rPr>
        <b/>
        <sz val="10"/>
        <rFont val="Arial Narrow"/>
        <family val="2"/>
      </rPr>
      <t>:</t>
    </r>
  </si>
  <si>
    <t>SECUNDARIA</t>
  </si>
  <si>
    <t xml:space="preserve">Código Plaza: </t>
  </si>
  <si>
    <t>Titular:</t>
  </si>
  <si>
    <t xml:space="preserve">Cod. Modular: </t>
  </si>
  <si>
    <t>Espec. Titulo:</t>
  </si>
  <si>
    <t>Esc. Magisterial:</t>
  </si>
  <si>
    <t>1°</t>
  </si>
  <si>
    <t>2°</t>
  </si>
  <si>
    <t>Observaciones: NOMBRADO</t>
  </si>
  <si>
    <t>Observaciones: CONTRATADO (RATIFICADO)</t>
  </si>
  <si>
    <t>Observaciones: DAIP</t>
  </si>
  <si>
    <t>AIP</t>
  </si>
  <si>
    <t>Espec. Titulo: BIOLOGÍA Y QUIMICA</t>
  </si>
  <si>
    <t>Espec. Titulo: COMPUTACION</t>
  </si>
  <si>
    <t>Z =</t>
  </si>
  <si>
    <t>Z</t>
  </si>
  <si>
    <t>Espec. Titulo: EDUCACION RELIGIOSA O ESER</t>
  </si>
  <si>
    <t>Titular: XXX</t>
  </si>
  <si>
    <t>Observaciones: POR CONTRATAR</t>
  </si>
  <si>
    <t>Código Plaza: DIRECTIVA DE CONTRATO</t>
  </si>
  <si>
    <t>ORDEN DE PRELACION</t>
  </si>
  <si>
    <t>SUB ORDEN</t>
  </si>
  <si>
    <t>Escala Magisterial</t>
  </si>
  <si>
    <t>Tiempo serivicios en IE</t>
  </si>
  <si>
    <t>Tiempo serivicios Oficiales</t>
  </si>
  <si>
    <t>PARA PLAZAS DOCENTES</t>
  </si>
  <si>
    <t>Titulares</t>
  </si>
  <si>
    <r>
      <t>INSTITUCIÓN EDUCATIVA SECUNDARIA</t>
    </r>
    <r>
      <rPr>
        <b/>
        <sz val="10"/>
        <rFont val="Arial Narrow"/>
        <family val="2"/>
      </rPr>
      <t>:</t>
    </r>
  </si>
  <si>
    <t>Horas</t>
  </si>
  <si>
    <r>
      <t>NIVEL/CICLO</t>
    </r>
    <r>
      <rPr>
        <b/>
        <sz val="10"/>
        <rFont val="Arial Narrow"/>
        <family val="2"/>
      </rPr>
      <t>:</t>
    </r>
  </si>
  <si>
    <t>SECUNDARIA CICLO VI - VII</t>
  </si>
  <si>
    <t>Matemática ……………………………………………………………………….</t>
  </si>
  <si>
    <t>Comunicación …………………………………………………………………….</t>
  </si>
  <si>
    <t>Inglés …………………………………………………………………………….</t>
  </si>
  <si>
    <t xml:space="preserve">Educación Física ………………………………………………………………. </t>
  </si>
  <si>
    <t>Educación Religiosa ……………………………………………………………..</t>
  </si>
  <si>
    <t>Educación para el Trabajo …………………………………………………….</t>
  </si>
  <si>
    <t>Tutoría y Orientación Educativa ……………………………………………….</t>
  </si>
  <si>
    <t>A</t>
  </si>
  <si>
    <t>B</t>
  </si>
  <si>
    <t>Z = (A + B + C) horas</t>
  </si>
  <si>
    <t>ANEXO 06</t>
  </si>
  <si>
    <r>
      <t>Nº horas de clase mínima según Plan de Estudios del Modelo de Servicio Educativo con JEC</t>
    </r>
    <r>
      <rPr>
        <b/>
        <sz val="10"/>
        <rFont val="Arial Narrow"/>
        <family val="2"/>
      </rPr>
      <t>.</t>
    </r>
  </si>
  <si>
    <t>Sub Director</t>
  </si>
  <si>
    <t>Jerárquico 01</t>
  </si>
  <si>
    <t>Profesor 08</t>
  </si>
  <si>
    <r>
      <t xml:space="preserve">Área de Gestión Pedagógica </t>
    </r>
    <r>
      <rPr>
        <sz val="8"/>
        <rFont val="Arial Narrow"/>
        <family val="2"/>
      </rPr>
      <t>(COMPUTACION E INFORMATICA)</t>
    </r>
  </si>
  <si>
    <r>
      <t xml:space="preserve">Área de Gestión Pedagógica </t>
    </r>
    <r>
      <rPr>
        <sz val="8"/>
        <rFont val="Arial Narrow"/>
        <family val="2"/>
      </rPr>
      <t>(INGLES)</t>
    </r>
  </si>
  <si>
    <t>Profesor Coordinador Pedagógico 01</t>
  </si>
  <si>
    <t>Profesor Coordinador Tutoría 01</t>
  </si>
  <si>
    <t>Profesor 09</t>
  </si>
  <si>
    <t>Profesor 10</t>
  </si>
  <si>
    <t>Profesor 11</t>
  </si>
  <si>
    <t>Profesor 12</t>
  </si>
  <si>
    <t>Profesor 13</t>
  </si>
  <si>
    <t>Área de Gestión Pedagógica - Matemática</t>
  </si>
  <si>
    <t>Profesor 14</t>
  </si>
  <si>
    <t>Profesor 15</t>
  </si>
  <si>
    <t>Área de Gestión Pedagógica - HGE</t>
  </si>
  <si>
    <t>Profesor 17</t>
  </si>
  <si>
    <t>Profesor 18</t>
  </si>
  <si>
    <t>Profesor 19</t>
  </si>
  <si>
    <t>Profesor 20</t>
  </si>
  <si>
    <t>Profesor 16</t>
  </si>
  <si>
    <t>Área de Gestión Pedagógica - Educación Religiosa</t>
  </si>
  <si>
    <t>ANEXO 07</t>
  </si>
  <si>
    <t>Distribución de Horas Pedagógicas por Grados - Según Plan de Estudios del Modelo de Servicio Educativo EBR Nivel Secundaria con Jornada Escolar Completa - JEC</t>
  </si>
  <si>
    <t>ANEXO 08</t>
  </si>
  <si>
    <t>Espec. Titulo: MATEMATICA</t>
  </si>
  <si>
    <t>Espec. Titulo: HISTORIA Y GEOGRAFIA</t>
  </si>
  <si>
    <t>Observaciones: SUB DIRECTOR</t>
  </si>
  <si>
    <t>Observaciones: JEFE DE LABORATORIO</t>
  </si>
  <si>
    <t>Observaciones: DIRECTOR</t>
  </si>
  <si>
    <t>Contratados Bolsa de Horas</t>
  </si>
  <si>
    <t>Contratados en Plazas Orgánicas</t>
  </si>
  <si>
    <t>Observaciones: COORDINADOR DE TUTORÍA</t>
  </si>
  <si>
    <t>Observaciones: COORDINADOR PEDAGÓGICO</t>
  </si>
  <si>
    <t>Espec. Titulo: CIENCIAS SOCIALES</t>
  </si>
  <si>
    <t>Espec. Titulo: COMUNICACIÓN</t>
  </si>
  <si>
    <t>Ingles</t>
  </si>
  <si>
    <t>Espec. Titulo: INGLES</t>
  </si>
  <si>
    <t>Espec. Titulo: CIENCIAS NATURALES</t>
  </si>
  <si>
    <t>Espec. Titulo: COMPUTACIÓN E INFORMÁTICA</t>
  </si>
  <si>
    <t>EPT - Computación e Informática</t>
  </si>
  <si>
    <t>Resumen del Cuadro de Distribución de Horas Pedagógicas</t>
  </si>
  <si>
    <t>MARIA ASUNCION GALINDO</t>
  </si>
  <si>
    <t>ANEXO 09</t>
  </si>
  <si>
    <t>RM N°647-2018-MINEDU y RM N°0353-2018-MINEDU</t>
  </si>
  <si>
    <t>Variables para Elaboración del Cuadro de Distribución de Horas Pedagógicas del Nivel Secundaria con Jornada Escolar Completa (JEC)</t>
  </si>
  <si>
    <t>Arte y Cultura</t>
  </si>
  <si>
    <t>Ciencias Sociales</t>
  </si>
  <si>
    <t>Desarrollo Personal, Ciudadanía y Cívica</t>
  </si>
  <si>
    <t>Ciencia y Tecnología</t>
  </si>
  <si>
    <t>HORAS</t>
  </si>
  <si>
    <t>HLD1 - Comunicación</t>
  </si>
  <si>
    <t>IES Módulos Téc. Ocupac.:</t>
  </si>
  <si>
    <t>Cuadro de Distribución de Horas Pedagógicas del Nivel Secundaria de EBR con JEC</t>
  </si>
  <si>
    <t>Directivos</t>
  </si>
  <si>
    <t>Jerarquicos</t>
  </si>
  <si>
    <t>Docentes</t>
  </si>
  <si>
    <t>Plazas Excedentes Ocupadas y/o Vacantes por Reubicar para EBR Nivel Secundaria (JER, JEC, EIB), CRFA Y EBA</t>
  </si>
  <si>
    <t>Nivel Secundaria de EBR con Jornada Escolar Completa (JEC)</t>
  </si>
  <si>
    <t>Resumen de Horas Pedagógicas por Área - EBR</t>
  </si>
  <si>
    <t>Arte y Cultura ……………………………………………………………………</t>
  </si>
  <si>
    <t>Ciencias Sociales ……………………………………………………………….</t>
  </si>
  <si>
    <t>Desarrollo Personal, Ciudadanía y Cívica …………………………………………………</t>
  </si>
  <si>
    <t>Ciencia y Tecnología ………………….……………………………………….</t>
  </si>
  <si>
    <r>
      <t>Z = (</t>
    </r>
    <r>
      <rPr>
        <b/>
        <sz val="10"/>
        <rFont val="Calibri"/>
        <family val="2"/>
      </rPr>
      <t>∑</t>
    </r>
    <r>
      <rPr>
        <b/>
        <sz val="10"/>
        <rFont val="Arial Narrow"/>
        <family val="2"/>
      </rPr>
      <t xml:space="preserve"> por Area) horas</t>
    </r>
  </si>
  <si>
    <t>Juli,  28  de Diciembre  del   2018.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</si>
</sst>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S/.&quot;\ #,##0_);\(&quot;S/.&quot;\ #,##0\)"/>
    <numFmt numFmtId="193" formatCode="&quot;S/.&quot;\ #,##0_);[Red]\(&quot;S/.&quot;\ #,##0\)"/>
    <numFmt numFmtId="194" formatCode="&quot;S/.&quot;\ #,##0.00_);\(&quot;S/.&quot;\ #,##0.00\)"/>
    <numFmt numFmtId="195" formatCode="&quot;S/.&quot;\ #,##0.00_);[Red]\(&quot;S/.&quot;\ #,##0.00\)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57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u val="single"/>
      <sz val="14"/>
      <name val="Arial Narrow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21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0" fillId="10" borderId="24" xfId="0" applyFill="1" applyBorder="1" applyAlignment="1">
      <alignment horizontal="center" vertical="center"/>
    </xf>
    <xf numFmtId="0" fontId="1" fillId="10" borderId="25" xfId="0" applyFont="1" applyFill="1" applyBorder="1" applyAlignment="1" quotePrefix="1">
      <alignment horizontal="center" vertical="center" wrapText="1"/>
    </xf>
    <xf numFmtId="0" fontId="1" fillId="10" borderId="26" xfId="0" applyFont="1" applyFill="1" applyBorder="1" applyAlignment="1" quotePrefix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3" fillId="19" borderId="20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3" fillId="19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distributed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12" fillId="33" borderId="20" xfId="0" applyFont="1" applyFill="1" applyBorder="1" applyAlignment="1">
      <alignment vertical="center"/>
    </xf>
    <xf numFmtId="1" fontId="0" fillId="33" borderId="20" xfId="0" applyNumberFormat="1" applyFont="1" applyFill="1" applyBorder="1" applyAlignment="1">
      <alignment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13" borderId="2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3" borderId="33" xfId="0" applyFont="1" applyFill="1" applyBorder="1" applyAlignment="1">
      <alignment horizontal="center" vertical="center"/>
    </xf>
    <xf numFmtId="1" fontId="0" fillId="33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4" borderId="20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1" fillId="8" borderId="35" xfId="0" applyFont="1" applyFill="1" applyBorder="1" applyAlignment="1">
      <alignment vertical="center"/>
    </xf>
    <xf numFmtId="0" fontId="1" fillId="10" borderId="36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37" xfId="0" applyFont="1" applyFill="1" applyBorder="1" applyAlignment="1">
      <alignment horizontal="center"/>
    </xf>
    <xf numFmtId="0" fontId="10" fillId="33" borderId="37" xfId="0" applyFont="1" applyFill="1" applyBorder="1" applyAlignment="1">
      <alignment/>
    </xf>
    <xf numFmtId="0" fontId="12" fillId="0" borderId="0" xfId="0" applyFont="1" applyAlignment="1">
      <alignment/>
    </xf>
    <xf numFmtId="0" fontId="10" fillId="33" borderId="26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11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0" borderId="38" xfId="0" applyFont="1" applyBorder="1" applyAlignment="1">
      <alignment/>
    </xf>
    <xf numFmtId="0" fontId="3" fillId="0" borderId="3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1" fillId="10" borderId="14" xfId="0" applyFont="1" applyFill="1" applyBorder="1" applyAlignment="1" quotePrefix="1">
      <alignment horizontal="center" vertical="center"/>
    </xf>
    <xf numFmtId="1" fontId="1" fillId="10" borderId="14" xfId="0" applyNumberFormat="1" applyFont="1" applyFill="1" applyBorder="1" applyAlignment="1" quotePrefix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right" vertical="center"/>
    </xf>
    <xf numFmtId="0" fontId="3" fillId="35" borderId="32" xfId="0" applyFont="1" applyFill="1" applyBorder="1" applyAlignment="1">
      <alignment/>
    </xf>
    <xf numFmtId="0" fontId="3" fillId="35" borderId="41" xfId="0" applyFont="1" applyFill="1" applyBorder="1" applyAlignment="1">
      <alignment horizontal="center" vertical="center"/>
    </xf>
    <xf numFmtId="0" fontId="7" fillId="0" borderId="39" xfId="0" applyFont="1" applyBorder="1" applyAlignment="1" quotePrefix="1">
      <alignment horizontal="center" vertical="center" wrapText="1"/>
    </xf>
    <xf numFmtId="0" fontId="7" fillId="0" borderId="33" xfId="0" applyFont="1" applyBorder="1" applyAlignment="1" quotePrefix="1">
      <alignment horizontal="center" vertical="center" wrapText="1"/>
    </xf>
    <xf numFmtId="0" fontId="7" fillId="0" borderId="42" xfId="0" applyFont="1" applyBorder="1" applyAlignment="1" quotePrefix="1">
      <alignment horizontal="center" vertical="center" wrapText="1"/>
    </xf>
    <xf numFmtId="0" fontId="1" fillId="19" borderId="43" xfId="0" applyFont="1" applyFill="1" applyBorder="1" applyAlignment="1">
      <alignment horizontal="center"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/>
    </xf>
    <xf numFmtId="0" fontId="1" fillId="33" borderId="46" xfId="0" applyFont="1" applyFill="1" applyBorder="1" applyAlignment="1">
      <alignment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vertical="center"/>
    </xf>
    <xf numFmtId="0" fontId="1" fillId="33" borderId="49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vertical="center"/>
    </xf>
    <xf numFmtId="0" fontId="1" fillId="8" borderId="4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13" borderId="20" xfId="0" applyFont="1" applyFill="1" applyBorder="1" applyAlignment="1">
      <alignment horizontal="left" vertical="center"/>
    </xf>
    <xf numFmtId="0" fontId="1" fillId="13" borderId="2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19" borderId="11" xfId="0" applyFont="1" applyFill="1" applyBorder="1" applyAlignment="1">
      <alignment horizontal="center" vertical="center"/>
    </xf>
    <xf numFmtId="0" fontId="3" fillId="19" borderId="5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6" fillId="34" borderId="6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13" borderId="0" xfId="0" applyFont="1" applyFill="1" applyAlignment="1">
      <alignment horizontal="left" vertical="top" wrapText="1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top"/>
    </xf>
    <xf numFmtId="0" fontId="56" fillId="35" borderId="33" xfId="0" applyFont="1" applyFill="1" applyBorder="1" applyAlignment="1">
      <alignment horizontal="center" vertical="center"/>
    </xf>
    <xf numFmtId="0" fontId="56" fillId="35" borderId="3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19" borderId="60" xfId="0" applyFont="1" applyFill="1" applyBorder="1" applyAlignment="1">
      <alignment horizontal="center" vertical="center" wrapText="1"/>
    </xf>
    <xf numFmtId="0" fontId="3" fillId="19" borderId="67" xfId="0" applyFont="1" applyFill="1" applyBorder="1" applyAlignment="1">
      <alignment horizontal="center" vertical="center" wrapText="1"/>
    </xf>
    <xf numFmtId="0" fontId="3" fillId="19" borderId="68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59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 wrapText="1"/>
    </xf>
    <xf numFmtId="0" fontId="3" fillId="19" borderId="45" xfId="0" applyFont="1" applyFill="1" applyBorder="1" applyAlignment="1">
      <alignment horizontal="center" vertical="center" wrapText="1"/>
    </xf>
    <xf numFmtId="0" fontId="3" fillId="19" borderId="69" xfId="0" applyFont="1" applyFill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wrapText="1"/>
    </xf>
    <xf numFmtId="0" fontId="3" fillId="19" borderId="56" xfId="0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/>
    </xf>
    <xf numFmtId="0" fontId="3" fillId="19" borderId="67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10" fillId="33" borderId="5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5" fillId="34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showGridLines="0" view="pageBreakPreview" zoomScaleSheetLayoutView="100" zoomScalePageLayoutView="0" workbookViewId="0" topLeftCell="A17">
      <selection activeCell="J30" sqref="J30:K30"/>
    </sheetView>
  </sheetViews>
  <sheetFormatPr defaultColWidth="11.421875" defaultRowHeight="12.75"/>
  <cols>
    <col min="1" max="1" width="7.8515625" style="1" customWidth="1"/>
    <col min="2" max="2" width="16.421875" style="1" customWidth="1"/>
    <col min="3" max="3" width="9.421875" style="1" customWidth="1"/>
    <col min="4" max="4" width="9.7109375" style="1" customWidth="1"/>
    <col min="5" max="5" width="13.421875" style="1" customWidth="1"/>
    <col min="6" max="6" width="9.421875" style="1" customWidth="1"/>
    <col min="7" max="7" width="9.8515625" style="1" customWidth="1"/>
    <col min="8" max="8" width="15.8515625" style="1" customWidth="1"/>
    <col min="9" max="9" width="13.7109375" style="1" customWidth="1"/>
    <col min="10" max="10" width="7.7109375" style="1" customWidth="1"/>
    <col min="11" max="11" width="6.140625" style="1" customWidth="1"/>
    <col min="12" max="12" width="8.8515625" style="1" customWidth="1"/>
    <col min="13" max="13" width="6.57421875" style="1" customWidth="1"/>
    <col min="14" max="14" width="9.140625" style="1" customWidth="1"/>
    <col min="15" max="15" width="6.7109375" style="1" customWidth="1"/>
    <col min="16" max="16384" width="11.421875" style="1" customWidth="1"/>
  </cols>
  <sheetData>
    <row r="2" spans="1:14" ht="19.5" customHeight="1">
      <c r="A2" s="164" t="s">
        <v>145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9.75" customHeight="1"/>
    <row r="4" spans="1:13" ht="15.75">
      <c r="A4" s="156" t="s">
        <v>192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2.75">
      <c r="A5" s="172" t="s">
        <v>191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6.5" thickBo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4" s="7" customFormat="1" ht="18" customHeight="1">
      <c r="A7" s="19"/>
      <c r="B7" s="20" t="s">
        <v>25</v>
      </c>
      <c r="C7" s="152" t="s">
        <v>0</v>
      </c>
      <c r="D7" s="152" t="s">
        <v>1</v>
      </c>
      <c r="E7" s="152" t="s">
        <v>2</v>
      </c>
      <c r="F7" s="152" t="s">
        <v>3</v>
      </c>
      <c r="G7" s="154" t="s">
        <v>4</v>
      </c>
      <c r="H7" s="157" t="s">
        <v>5</v>
      </c>
      <c r="K7" s="58" t="s">
        <v>65</v>
      </c>
      <c r="L7" s="165" t="s">
        <v>146</v>
      </c>
      <c r="M7" s="165"/>
      <c r="N7" s="165"/>
    </row>
    <row r="8" spans="1:14" s="7" customFormat="1" ht="18" customHeight="1" thickBot="1">
      <c r="A8" s="21" t="s">
        <v>26</v>
      </c>
      <c r="B8" s="22"/>
      <c r="C8" s="153"/>
      <c r="D8" s="153"/>
      <c r="E8" s="153"/>
      <c r="F8" s="153"/>
      <c r="G8" s="155"/>
      <c r="H8" s="158"/>
      <c r="K8" s="58"/>
      <c r="L8" s="165"/>
      <c r="M8" s="165"/>
      <c r="N8" s="165"/>
    </row>
    <row r="9" spans="1:14" s="7" customFormat="1" ht="18" customHeight="1" thickBot="1">
      <c r="A9" s="159" t="s">
        <v>58</v>
      </c>
      <c r="B9" s="160"/>
      <c r="C9" s="106">
        <v>35</v>
      </c>
      <c r="D9" s="106">
        <v>32</v>
      </c>
      <c r="E9" s="106">
        <v>48</v>
      </c>
      <c r="F9" s="106">
        <v>53</v>
      </c>
      <c r="G9" s="107">
        <v>40</v>
      </c>
      <c r="H9" s="34">
        <f>SUM(C9:G9)</f>
        <v>208</v>
      </c>
      <c r="I9" s="7" t="s">
        <v>53</v>
      </c>
      <c r="K9" s="52"/>
      <c r="L9" s="54"/>
      <c r="M9" s="54"/>
      <c r="N9" s="54"/>
    </row>
    <row r="10" spans="1:14" s="7" customFormat="1" ht="18" customHeight="1" thickBot="1">
      <c r="A10" s="161" t="s">
        <v>27</v>
      </c>
      <c r="B10" s="162"/>
      <c r="C10" s="108">
        <v>2</v>
      </c>
      <c r="D10" s="108">
        <v>2</v>
      </c>
      <c r="E10" s="108">
        <v>3</v>
      </c>
      <c r="F10" s="108">
        <v>3</v>
      </c>
      <c r="G10" s="109">
        <v>2</v>
      </c>
      <c r="H10" s="34">
        <f>SUM(C10:G10)</f>
        <v>12</v>
      </c>
      <c r="I10" s="7" t="s">
        <v>54</v>
      </c>
      <c r="K10" s="53" t="s">
        <v>65</v>
      </c>
      <c r="L10" s="44">
        <v>45</v>
      </c>
      <c r="M10" s="166" t="s">
        <v>66</v>
      </c>
      <c r="N10" s="167"/>
    </row>
    <row r="11" spans="1:9" s="7" customFormat="1" ht="18" customHeight="1" thickBot="1">
      <c r="A11" s="135" t="s">
        <v>30</v>
      </c>
      <c r="B11" s="136"/>
      <c r="C11" s="104">
        <f>L10*C10</f>
        <v>90</v>
      </c>
      <c r="D11" s="104">
        <f>L10*D10</f>
        <v>90</v>
      </c>
      <c r="E11" s="104">
        <f>L10*E10</f>
        <v>135</v>
      </c>
      <c r="F11" s="104">
        <f>L10*F10</f>
        <v>135</v>
      </c>
      <c r="G11" s="104">
        <f>L10*G10</f>
        <v>90</v>
      </c>
      <c r="H11" s="110">
        <f>SUM(C11:G11)</f>
        <v>540</v>
      </c>
      <c r="I11" s="18" t="s">
        <v>41</v>
      </c>
    </row>
    <row r="12" spans="1:8" s="7" customFormat="1" ht="18" customHeight="1" thickBot="1">
      <c r="A12" s="135" t="s">
        <v>31</v>
      </c>
      <c r="B12" s="136"/>
      <c r="C12" s="105">
        <f>C9/C10</f>
        <v>17.5</v>
      </c>
      <c r="D12" s="105">
        <f>D9/D10</f>
        <v>16</v>
      </c>
      <c r="E12" s="105">
        <f>E9/E10</f>
        <v>16</v>
      </c>
      <c r="F12" s="105">
        <f>F9/F10</f>
        <v>17.666666666666668</v>
      </c>
      <c r="G12" s="105">
        <f>G9/G10</f>
        <v>20</v>
      </c>
      <c r="H12" s="111"/>
    </row>
    <row r="14" spans="1:14" ht="12.75">
      <c r="A14" s="2" t="s">
        <v>97</v>
      </c>
      <c r="G14" s="171" t="s">
        <v>189</v>
      </c>
      <c r="H14" s="171"/>
      <c r="I14" s="171"/>
      <c r="J14" s="171"/>
      <c r="K14" s="171"/>
      <c r="L14" s="171"/>
      <c r="M14" s="171"/>
      <c r="N14" s="171"/>
    </row>
    <row r="15" ht="12.75">
      <c r="A15" s="3"/>
    </row>
    <row r="16" spans="1:13" s="7" customFormat="1" ht="27.75" customHeight="1">
      <c r="A16" s="39" t="s">
        <v>36</v>
      </c>
      <c r="B16" s="149" t="s">
        <v>33</v>
      </c>
      <c r="C16" s="151"/>
      <c r="D16" s="150"/>
      <c r="E16" s="40" t="s">
        <v>42</v>
      </c>
      <c r="F16" s="149" t="s">
        <v>32</v>
      </c>
      <c r="G16" s="151"/>
      <c r="H16" s="150"/>
      <c r="I16" s="39" t="s">
        <v>34</v>
      </c>
      <c r="J16" s="149" t="s">
        <v>35</v>
      </c>
      <c r="K16" s="150"/>
      <c r="L16" s="149" t="s">
        <v>38</v>
      </c>
      <c r="M16" s="150"/>
    </row>
    <row r="17" spans="1:13" s="7" customFormat="1" ht="18" customHeight="1">
      <c r="A17" s="55">
        <v>1</v>
      </c>
      <c r="B17" s="133" t="s">
        <v>29</v>
      </c>
      <c r="C17" s="133"/>
      <c r="D17" s="133"/>
      <c r="E17" s="55" t="s">
        <v>59</v>
      </c>
      <c r="F17" s="133" t="s">
        <v>60</v>
      </c>
      <c r="G17" s="133"/>
      <c r="H17" s="133"/>
      <c r="I17" s="61" t="s">
        <v>81</v>
      </c>
      <c r="J17" s="134">
        <v>40</v>
      </c>
      <c r="K17" s="134"/>
      <c r="L17" s="134"/>
      <c r="M17" s="134"/>
    </row>
    <row r="18" spans="1:13" s="7" customFormat="1" ht="18" customHeight="1">
      <c r="A18" s="56">
        <v>2</v>
      </c>
      <c r="B18" s="133" t="s">
        <v>147</v>
      </c>
      <c r="C18" s="133"/>
      <c r="D18" s="133"/>
      <c r="E18" s="56" t="s">
        <v>59</v>
      </c>
      <c r="F18" s="133" t="s">
        <v>60</v>
      </c>
      <c r="G18" s="133"/>
      <c r="H18" s="133"/>
      <c r="I18" s="61" t="s">
        <v>81</v>
      </c>
      <c r="J18" s="134">
        <v>40</v>
      </c>
      <c r="K18" s="134"/>
      <c r="L18" s="134"/>
      <c r="M18" s="134"/>
    </row>
    <row r="19" spans="1:13" s="7" customFormat="1" ht="18" customHeight="1">
      <c r="A19" s="55">
        <v>3</v>
      </c>
      <c r="B19" s="133" t="s">
        <v>148</v>
      </c>
      <c r="C19" s="133"/>
      <c r="D19" s="133"/>
      <c r="E19" s="55" t="s">
        <v>59</v>
      </c>
      <c r="F19" s="133" t="s">
        <v>76</v>
      </c>
      <c r="G19" s="133"/>
      <c r="H19" s="133"/>
      <c r="I19" s="61" t="s">
        <v>81</v>
      </c>
      <c r="J19" s="134">
        <v>40</v>
      </c>
      <c r="K19" s="134"/>
      <c r="L19" s="134">
        <v>12</v>
      </c>
      <c r="M19" s="134"/>
    </row>
    <row r="20" spans="1:13" s="7" customFormat="1" ht="18" customHeight="1">
      <c r="A20" s="55">
        <v>4</v>
      </c>
      <c r="B20" s="133" t="s">
        <v>152</v>
      </c>
      <c r="C20" s="133"/>
      <c r="D20" s="133"/>
      <c r="E20" s="55" t="s">
        <v>59</v>
      </c>
      <c r="F20" s="133" t="s">
        <v>75</v>
      </c>
      <c r="G20" s="133"/>
      <c r="H20" s="133"/>
      <c r="I20" s="61" t="s">
        <v>81</v>
      </c>
      <c r="J20" s="134">
        <v>30</v>
      </c>
      <c r="K20" s="134"/>
      <c r="L20" s="134">
        <v>12</v>
      </c>
      <c r="M20" s="134"/>
    </row>
    <row r="21" spans="1:13" s="7" customFormat="1" ht="18" customHeight="1">
      <c r="A21" s="55">
        <v>5</v>
      </c>
      <c r="B21" s="133" t="s">
        <v>153</v>
      </c>
      <c r="C21" s="133"/>
      <c r="D21" s="133"/>
      <c r="E21" s="55" t="s">
        <v>59</v>
      </c>
      <c r="F21" s="133" t="s">
        <v>71</v>
      </c>
      <c r="G21" s="133"/>
      <c r="H21" s="133"/>
      <c r="I21" s="61" t="s">
        <v>81</v>
      </c>
      <c r="J21" s="134">
        <v>30</v>
      </c>
      <c r="K21" s="134"/>
      <c r="L21" s="134">
        <v>12</v>
      </c>
      <c r="M21" s="134"/>
    </row>
    <row r="22" spans="1:13" s="7" customFormat="1" ht="18" customHeight="1">
      <c r="A22" s="55">
        <v>6</v>
      </c>
      <c r="B22" s="133" t="s">
        <v>84</v>
      </c>
      <c r="C22" s="133"/>
      <c r="D22" s="133"/>
      <c r="E22" s="55" t="s">
        <v>59</v>
      </c>
      <c r="F22" s="145" t="s">
        <v>74</v>
      </c>
      <c r="G22" s="145"/>
      <c r="H22" s="145"/>
      <c r="I22" s="62" t="s">
        <v>81</v>
      </c>
      <c r="J22" s="146">
        <v>30</v>
      </c>
      <c r="K22" s="146"/>
      <c r="L22" s="146">
        <v>0</v>
      </c>
      <c r="M22" s="146"/>
    </row>
    <row r="23" spans="1:13" s="7" customFormat="1" ht="18" customHeight="1">
      <c r="A23" s="55">
        <v>7</v>
      </c>
      <c r="B23" s="133" t="s">
        <v>85</v>
      </c>
      <c r="C23" s="133"/>
      <c r="D23" s="133"/>
      <c r="E23" s="55" t="s">
        <v>59</v>
      </c>
      <c r="F23" s="133" t="s">
        <v>72</v>
      </c>
      <c r="G23" s="133"/>
      <c r="H23" s="133"/>
      <c r="I23" s="61" t="s">
        <v>81</v>
      </c>
      <c r="J23" s="134">
        <v>30</v>
      </c>
      <c r="K23" s="134"/>
      <c r="L23" s="134">
        <v>24</v>
      </c>
      <c r="M23" s="134"/>
    </row>
    <row r="24" spans="1:13" s="7" customFormat="1" ht="18" customHeight="1">
      <c r="A24" s="55">
        <v>8</v>
      </c>
      <c r="B24" s="133" t="s">
        <v>86</v>
      </c>
      <c r="C24" s="133"/>
      <c r="D24" s="133"/>
      <c r="E24" s="55" t="s">
        <v>59</v>
      </c>
      <c r="F24" s="133" t="s">
        <v>151</v>
      </c>
      <c r="G24" s="133"/>
      <c r="H24" s="133"/>
      <c r="I24" s="61" t="s">
        <v>81</v>
      </c>
      <c r="J24" s="134">
        <v>30</v>
      </c>
      <c r="K24" s="134"/>
      <c r="L24" s="134">
        <v>25</v>
      </c>
      <c r="M24" s="134"/>
    </row>
    <row r="25" spans="1:13" s="7" customFormat="1" ht="18" customHeight="1" thickBot="1">
      <c r="A25" s="55">
        <v>9</v>
      </c>
      <c r="B25" s="133" t="s">
        <v>87</v>
      </c>
      <c r="C25" s="133"/>
      <c r="D25" s="133"/>
      <c r="E25" s="55" t="s">
        <v>59</v>
      </c>
      <c r="F25" s="147" t="s">
        <v>82</v>
      </c>
      <c r="G25" s="147"/>
      <c r="H25" s="147"/>
      <c r="I25" s="61" t="s">
        <v>81</v>
      </c>
      <c r="J25" s="134">
        <v>30</v>
      </c>
      <c r="K25" s="134"/>
      <c r="L25" s="134">
        <v>26</v>
      </c>
      <c r="M25" s="134"/>
    </row>
    <row r="26" spans="1:13" s="7" customFormat="1" ht="18" customHeight="1" thickBot="1">
      <c r="A26" s="55">
        <v>10</v>
      </c>
      <c r="B26" s="133" t="s">
        <v>88</v>
      </c>
      <c r="C26" s="133"/>
      <c r="D26" s="133"/>
      <c r="E26" s="69" t="s">
        <v>59</v>
      </c>
      <c r="F26" s="142" t="s">
        <v>83</v>
      </c>
      <c r="G26" s="143"/>
      <c r="H26" s="144"/>
      <c r="I26" s="70" t="s">
        <v>81</v>
      </c>
      <c r="J26" s="134">
        <v>30</v>
      </c>
      <c r="K26" s="134"/>
      <c r="L26" s="134">
        <v>24</v>
      </c>
      <c r="M26" s="134"/>
    </row>
    <row r="27" spans="1:13" s="7" customFormat="1" ht="18" customHeight="1" thickBot="1">
      <c r="A27" s="55">
        <v>11</v>
      </c>
      <c r="B27" s="133" t="s">
        <v>89</v>
      </c>
      <c r="C27" s="133"/>
      <c r="D27" s="133"/>
      <c r="E27" s="69" t="s">
        <v>59</v>
      </c>
      <c r="F27" s="142" t="s">
        <v>150</v>
      </c>
      <c r="G27" s="143"/>
      <c r="H27" s="144"/>
      <c r="I27" s="70" t="s">
        <v>81</v>
      </c>
      <c r="J27" s="134">
        <v>30</v>
      </c>
      <c r="K27" s="134"/>
      <c r="L27" s="134">
        <v>25</v>
      </c>
      <c r="M27" s="134"/>
    </row>
    <row r="28" spans="1:13" s="7" customFormat="1" ht="18" customHeight="1">
      <c r="A28" s="55">
        <v>12</v>
      </c>
      <c r="B28" s="133" t="s">
        <v>90</v>
      </c>
      <c r="C28" s="133"/>
      <c r="D28" s="133"/>
      <c r="E28" s="69" t="s">
        <v>59</v>
      </c>
      <c r="F28" s="133" t="s">
        <v>73</v>
      </c>
      <c r="G28" s="133"/>
      <c r="H28" s="133"/>
      <c r="I28" s="70" t="s">
        <v>81</v>
      </c>
      <c r="J28" s="134">
        <v>30</v>
      </c>
      <c r="K28" s="134"/>
      <c r="L28" s="134">
        <v>26</v>
      </c>
      <c r="M28" s="134"/>
    </row>
    <row r="29" spans="1:13" s="7" customFormat="1" ht="18" customHeight="1">
      <c r="A29" s="55">
        <v>13</v>
      </c>
      <c r="B29" s="133" t="s">
        <v>149</v>
      </c>
      <c r="C29" s="133"/>
      <c r="D29" s="133"/>
      <c r="E29" s="57"/>
      <c r="F29" s="133"/>
      <c r="G29" s="133"/>
      <c r="H29" s="133"/>
      <c r="I29" s="61"/>
      <c r="J29" s="134"/>
      <c r="K29" s="134"/>
      <c r="L29" s="134"/>
      <c r="M29" s="134"/>
    </row>
    <row r="30" spans="1:13" s="7" customFormat="1" ht="18" customHeight="1">
      <c r="A30" s="55">
        <v>14</v>
      </c>
      <c r="B30" s="133" t="s">
        <v>154</v>
      </c>
      <c r="C30" s="133"/>
      <c r="D30" s="133"/>
      <c r="E30" s="57"/>
      <c r="F30" s="133"/>
      <c r="G30" s="133"/>
      <c r="H30" s="133"/>
      <c r="I30" s="57"/>
      <c r="J30" s="134"/>
      <c r="K30" s="134"/>
      <c r="L30" s="134"/>
      <c r="M30" s="134"/>
    </row>
    <row r="31" spans="1:13" s="7" customFormat="1" ht="18" customHeight="1">
      <c r="A31" s="55">
        <v>15</v>
      </c>
      <c r="B31" s="133" t="s">
        <v>155</v>
      </c>
      <c r="C31" s="133"/>
      <c r="D31" s="133"/>
      <c r="E31" s="57"/>
      <c r="F31" s="133"/>
      <c r="G31" s="133"/>
      <c r="H31" s="133"/>
      <c r="I31" s="57"/>
      <c r="J31" s="134"/>
      <c r="K31" s="134"/>
      <c r="L31" s="134"/>
      <c r="M31" s="134"/>
    </row>
    <row r="32" spans="1:13" s="7" customFormat="1" ht="18" customHeight="1">
      <c r="A32" s="55">
        <v>16</v>
      </c>
      <c r="B32" s="133" t="s">
        <v>156</v>
      </c>
      <c r="C32" s="133"/>
      <c r="D32" s="133"/>
      <c r="E32" s="57"/>
      <c r="F32" s="133"/>
      <c r="G32" s="133"/>
      <c r="H32" s="133"/>
      <c r="I32" s="57"/>
      <c r="J32" s="134"/>
      <c r="K32" s="134"/>
      <c r="L32" s="134"/>
      <c r="M32" s="134"/>
    </row>
    <row r="33" spans="1:13" s="7" customFormat="1" ht="18" customHeight="1">
      <c r="A33" s="148" t="s">
        <v>18</v>
      </c>
      <c r="B33" s="148"/>
      <c r="C33" s="148"/>
      <c r="D33" s="148"/>
      <c r="E33" s="148"/>
      <c r="F33" s="148"/>
      <c r="G33" s="148"/>
      <c r="H33" s="148"/>
      <c r="I33" s="23" t="s">
        <v>28</v>
      </c>
      <c r="J33" s="169"/>
      <c r="K33" s="170"/>
      <c r="L33" s="148">
        <f>SUM(L17:M32)</f>
        <v>186</v>
      </c>
      <c r="M33" s="148"/>
    </row>
    <row r="34" spans="1:14" s="68" customFormat="1" ht="18" customHeight="1">
      <c r="A34" s="65"/>
      <c r="B34" s="65"/>
      <c r="C34" s="65"/>
      <c r="D34" s="65"/>
      <c r="E34" s="65"/>
      <c r="F34" s="65"/>
      <c r="G34" s="65"/>
      <c r="H34" s="65"/>
      <c r="I34" s="65"/>
      <c r="J34" s="66"/>
      <c r="K34" s="66"/>
      <c r="L34" s="168" t="s">
        <v>96</v>
      </c>
      <c r="M34" s="168"/>
      <c r="N34" s="67"/>
    </row>
    <row r="35" s="7" customFormat="1" ht="18" customHeight="1">
      <c r="A35" s="3" t="s">
        <v>39</v>
      </c>
    </row>
    <row r="36" spans="1:13" s="7" customFormat="1" ht="23.25" customHeight="1">
      <c r="A36" s="39" t="s">
        <v>36</v>
      </c>
      <c r="B36" s="149" t="s">
        <v>33</v>
      </c>
      <c r="C36" s="151"/>
      <c r="D36" s="150"/>
      <c r="E36" s="40" t="s">
        <v>43</v>
      </c>
      <c r="F36" s="149" t="s">
        <v>32</v>
      </c>
      <c r="G36" s="151"/>
      <c r="H36" s="150"/>
      <c r="I36" s="39" t="s">
        <v>40</v>
      </c>
      <c r="J36" s="149" t="s">
        <v>35</v>
      </c>
      <c r="K36" s="150"/>
      <c r="L36" s="149" t="s">
        <v>38</v>
      </c>
      <c r="M36" s="150"/>
    </row>
    <row r="37" spans="1:13" s="7" customFormat="1" ht="18" customHeight="1">
      <c r="A37" s="55">
        <v>17</v>
      </c>
      <c r="B37" s="133" t="s">
        <v>157</v>
      </c>
      <c r="C37" s="133"/>
      <c r="D37" s="133"/>
      <c r="E37" s="59" t="s">
        <v>91</v>
      </c>
      <c r="F37" s="133" t="s">
        <v>93</v>
      </c>
      <c r="G37" s="133"/>
      <c r="H37" s="133"/>
      <c r="I37" s="60" t="s">
        <v>81</v>
      </c>
      <c r="J37" s="134">
        <v>24</v>
      </c>
      <c r="K37" s="134"/>
      <c r="L37" s="134">
        <v>24</v>
      </c>
      <c r="M37" s="134"/>
    </row>
    <row r="38" spans="1:13" s="7" customFormat="1" ht="18" customHeight="1">
      <c r="A38" s="55">
        <v>18</v>
      </c>
      <c r="B38" s="133" t="s">
        <v>158</v>
      </c>
      <c r="C38" s="133"/>
      <c r="D38" s="133"/>
      <c r="E38" s="59" t="s">
        <v>91</v>
      </c>
      <c r="F38" s="133" t="s">
        <v>159</v>
      </c>
      <c r="G38" s="133"/>
      <c r="H38" s="133"/>
      <c r="I38" s="60" t="s">
        <v>81</v>
      </c>
      <c r="J38" s="134">
        <v>24</v>
      </c>
      <c r="K38" s="134"/>
      <c r="L38" s="134">
        <v>24</v>
      </c>
      <c r="M38" s="134"/>
    </row>
    <row r="39" spans="1:13" s="7" customFormat="1" ht="18" customHeight="1">
      <c r="A39" s="55">
        <v>19</v>
      </c>
      <c r="B39" s="133" t="s">
        <v>160</v>
      </c>
      <c r="C39" s="133"/>
      <c r="D39" s="133"/>
      <c r="E39" s="59" t="s">
        <v>91</v>
      </c>
      <c r="F39" s="133" t="s">
        <v>162</v>
      </c>
      <c r="G39" s="133"/>
      <c r="H39" s="133"/>
      <c r="I39" s="57" t="s">
        <v>94</v>
      </c>
      <c r="J39" s="134">
        <v>24</v>
      </c>
      <c r="K39" s="134"/>
      <c r="L39" s="134">
        <v>24</v>
      </c>
      <c r="M39" s="134"/>
    </row>
    <row r="40" spans="1:13" s="7" customFormat="1" ht="18" customHeight="1">
      <c r="A40" s="55">
        <v>20</v>
      </c>
      <c r="B40" s="133" t="s">
        <v>161</v>
      </c>
      <c r="C40" s="133"/>
      <c r="D40" s="133"/>
      <c r="E40" s="59" t="s">
        <v>91</v>
      </c>
      <c r="F40" s="133" t="s">
        <v>168</v>
      </c>
      <c r="G40" s="133"/>
      <c r="H40" s="133"/>
      <c r="I40" s="57" t="s">
        <v>94</v>
      </c>
      <c r="J40" s="134">
        <v>20</v>
      </c>
      <c r="K40" s="134"/>
      <c r="L40" s="134">
        <v>20</v>
      </c>
      <c r="M40" s="134"/>
    </row>
    <row r="41" spans="1:13" s="7" customFormat="1" ht="18" customHeight="1">
      <c r="A41" s="56">
        <v>21</v>
      </c>
      <c r="B41" s="133" t="s">
        <v>167</v>
      </c>
      <c r="C41" s="133"/>
      <c r="D41" s="133"/>
      <c r="E41" s="57"/>
      <c r="F41" s="133"/>
      <c r="G41" s="133"/>
      <c r="H41" s="133"/>
      <c r="I41" s="57"/>
      <c r="J41" s="134"/>
      <c r="K41" s="134"/>
      <c r="L41" s="134"/>
      <c r="M41" s="134"/>
    </row>
    <row r="42" spans="1:13" s="7" customFormat="1" ht="18" customHeight="1">
      <c r="A42" s="56">
        <v>22</v>
      </c>
      <c r="B42" s="133" t="s">
        <v>163</v>
      </c>
      <c r="C42" s="133"/>
      <c r="D42" s="133"/>
      <c r="E42" s="57"/>
      <c r="F42" s="133"/>
      <c r="G42" s="133"/>
      <c r="H42" s="133"/>
      <c r="I42" s="57"/>
      <c r="J42" s="134"/>
      <c r="K42" s="134"/>
      <c r="L42" s="134"/>
      <c r="M42" s="134"/>
    </row>
    <row r="43" spans="1:13" s="7" customFormat="1" ht="18" customHeight="1">
      <c r="A43" s="56">
        <v>23</v>
      </c>
      <c r="B43" s="133" t="s">
        <v>164</v>
      </c>
      <c r="C43" s="133"/>
      <c r="D43" s="133"/>
      <c r="E43" s="57"/>
      <c r="F43" s="133"/>
      <c r="G43" s="133"/>
      <c r="H43" s="133"/>
      <c r="I43" s="57"/>
      <c r="J43" s="134"/>
      <c r="K43" s="134"/>
      <c r="L43" s="134"/>
      <c r="M43" s="134"/>
    </row>
    <row r="44" spans="1:13" s="7" customFormat="1" ht="18" customHeight="1">
      <c r="A44" s="56">
        <v>24</v>
      </c>
      <c r="B44" s="133" t="s">
        <v>165</v>
      </c>
      <c r="C44" s="133"/>
      <c r="D44" s="133"/>
      <c r="E44" s="57"/>
      <c r="F44" s="133"/>
      <c r="G44" s="133"/>
      <c r="H44" s="133"/>
      <c r="I44" s="57"/>
      <c r="J44" s="134"/>
      <c r="K44" s="134"/>
      <c r="L44" s="134"/>
      <c r="M44" s="134"/>
    </row>
    <row r="45" spans="1:13" s="7" customFormat="1" ht="18" customHeight="1">
      <c r="A45" s="55">
        <v>25</v>
      </c>
      <c r="B45" s="133" t="s">
        <v>166</v>
      </c>
      <c r="C45" s="133"/>
      <c r="D45" s="133"/>
      <c r="E45" s="57"/>
      <c r="F45" s="133"/>
      <c r="G45" s="133"/>
      <c r="H45" s="133"/>
      <c r="I45" s="57"/>
      <c r="J45" s="134"/>
      <c r="K45" s="134"/>
      <c r="L45" s="134"/>
      <c r="M45" s="134"/>
    </row>
    <row r="46" spans="1:13" s="7" customFormat="1" ht="18" customHeight="1">
      <c r="A46" s="139" t="s">
        <v>18</v>
      </c>
      <c r="B46" s="140"/>
      <c r="C46" s="140"/>
      <c r="D46" s="140"/>
      <c r="E46" s="140"/>
      <c r="F46" s="140"/>
      <c r="G46" s="140"/>
      <c r="H46" s="140"/>
      <c r="I46" s="141"/>
      <c r="J46" s="169"/>
      <c r="K46" s="170"/>
      <c r="L46" s="148">
        <f>SUM(L37:M45)</f>
        <v>92</v>
      </c>
      <c r="M46" s="148"/>
    </row>
    <row r="47" spans="1:13" s="64" customFormat="1" ht="18" customHeight="1" thickBot="1">
      <c r="A47" s="63"/>
      <c r="B47" s="63"/>
      <c r="C47" s="63"/>
      <c r="D47" s="63"/>
      <c r="E47" s="63"/>
      <c r="F47" s="63"/>
      <c r="G47" s="63"/>
      <c r="H47" s="63"/>
      <c r="I47" s="63"/>
      <c r="L47" s="168" t="s">
        <v>95</v>
      </c>
      <c r="M47" s="168"/>
    </row>
    <row r="48" spans="1:14" s="7" customFormat="1" ht="18" customHeight="1" thickBot="1" thickTop="1">
      <c r="A48" s="18"/>
      <c r="L48" s="137">
        <f>L46+L33</f>
        <v>278</v>
      </c>
      <c r="M48" s="138"/>
      <c r="N48" s="28"/>
    </row>
    <row r="49" spans="1:14" s="7" customFormat="1" ht="18" customHeight="1" thickTop="1">
      <c r="A49" s="18" t="s">
        <v>37</v>
      </c>
      <c r="G49" s="28" t="s">
        <v>51</v>
      </c>
      <c r="H49" s="28"/>
      <c r="L49" s="163">
        <f>H11</f>
        <v>540</v>
      </c>
      <c r="M49" s="163"/>
      <c r="N49" s="103" t="s">
        <v>50</v>
      </c>
    </row>
    <row r="50" spans="1:7" s="7" customFormat="1" ht="18" customHeight="1">
      <c r="A50" s="18"/>
      <c r="G50" s="28" t="s">
        <v>52</v>
      </c>
    </row>
    <row r="51" s="7" customFormat="1" ht="18" customHeight="1"/>
    <row r="52" s="7" customFormat="1" ht="18" customHeight="1"/>
    <row r="53" ht="12.75">
      <c r="C53" s="7"/>
    </row>
  </sheetData>
  <sheetProtection/>
  <mergeCells count="135">
    <mergeCell ref="A4:M4"/>
    <mergeCell ref="L7:N8"/>
    <mergeCell ref="M10:N10"/>
    <mergeCell ref="L34:M34"/>
    <mergeCell ref="L47:M47"/>
    <mergeCell ref="J46:K46"/>
    <mergeCell ref="G14:N14"/>
    <mergeCell ref="A5:M5"/>
    <mergeCell ref="J33:K33"/>
    <mergeCell ref="B45:D45"/>
    <mergeCell ref="L49:M49"/>
    <mergeCell ref="A2:N2"/>
    <mergeCell ref="F45:H45"/>
    <mergeCell ref="J45:K45"/>
    <mergeCell ref="L45:M45"/>
    <mergeCell ref="L38:M38"/>
    <mergeCell ref="B39:D39"/>
    <mergeCell ref="F39:H39"/>
    <mergeCell ref="J39:K39"/>
    <mergeCell ref="L39:M39"/>
    <mergeCell ref="B40:D40"/>
    <mergeCell ref="F40:H40"/>
    <mergeCell ref="J40:K40"/>
    <mergeCell ref="L40:M40"/>
    <mergeCell ref="A9:B9"/>
    <mergeCell ref="B16:D16"/>
    <mergeCell ref="J16:K16"/>
    <mergeCell ref="F16:H16"/>
    <mergeCell ref="A10:B10"/>
    <mergeCell ref="L16:M16"/>
    <mergeCell ref="F7:F8"/>
    <mergeCell ref="G7:G8"/>
    <mergeCell ref="A6:M6"/>
    <mergeCell ref="C7:C8"/>
    <mergeCell ref="H7:H8"/>
    <mergeCell ref="D7:D8"/>
    <mergeCell ref="E7:E8"/>
    <mergeCell ref="L19:M19"/>
    <mergeCell ref="L21:M21"/>
    <mergeCell ref="L20:M20"/>
    <mergeCell ref="B19:D19"/>
    <mergeCell ref="B21:D21"/>
    <mergeCell ref="J19:K19"/>
    <mergeCell ref="F19:H19"/>
    <mergeCell ref="J21:K21"/>
    <mergeCell ref="J20:K20"/>
    <mergeCell ref="J36:K36"/>
    <mergeCell ref="J37:K37"/>
    <mergeCell ref="L37:M37"/>
    <mergeCell ref="L36:M36"/>
    <mergeCell ref="B36:D36"/>
    <mergeCell ref="F36:H36"/>
    <mergeCell ref="B38:D38"/>
    <mergeCell ref="F38:H38"/>
    <mergeCell ref="J38:K38"/>
    <mergeCell ref="F20:H20"/>
    <mergeCell ref="F21:H21"/>
    <mergeCell ref="B20:D20"/>
    <mergeCell ref="B22:D22"/>
    <mergeCell ref="B23:D23"/>
    <mergeCell ref="A33:H33"/>
    <mergeCell ref="B24:D24"/>
    <mergeCell ref="B25:D25"/>
    <mergeCell ref="B26:D26"/>
    <mergeCell ref="J32:K32"/>
    <mergeCell ref="B32:D32"/>
    <mergeCell ref="L32:M32"/>
    <mergeCell ref="F32:H32"/>
    <mergeCell ref="F26:H26"/>
    <mergeCell ref="J26:K26"/>
    <mergeCell ref="L26:M26"/>
    <mergeCell ref="J29:K29"/>
    <mergeCell ref="L46:M46"/>
    <mergeCell ref="L33:M33"/>
    <mergeCell ref="B37:D37"/>
    <mergeCell ref="F37:H37"/>
    <mergeCell ref="B27:D27"/>
    <mergeCell ref="B28:D28"/>
    <mergeCell ref="B29:D29"/>
    <mergeCell ref="B30:D30"/>
    <mergeCell ref="B31:D31"/>
    <mergeCell ref="F29:H29"/>
    <mergeCell ref="F24:H24"/>
    <mergeCell ref="J24:K24"/>
    <mergeCell ref="L24:M24"/>
    <mergeCell ref="F25:H25"/>
    <mergeCell ref="J25:K25"/>
    <mergeCell ref="L25:M25"/>
    <mergeCell ref="F22:H22"/>
    <mergeCell ref="J22:K22"/>
    <mergeCell ref="L22:M22"/>
    <mergeCell ref="F23:H23"/>
    <mergeCell ref="J23:K23"/>
    <mergeCell ref="L23:M23"/>
    <mergeCell ref="L29:M29"/>
    <mergeCell ref="F30:H30"/>
    <mergeCell ref="J30:K30"/>
    <mergeCell ref="L30:M30"/>
    <mergeCell ref="F31:H31"/>
    <mergeCell ref="J31:K31"/>
    <mergeCell ref="L31:M31"/>
    <mergeCell ref="L48:M48"/>
    <mergeCell ref="A46:I46"/>
    <mergeCell ref="F27:H27"/>
    <mergeCell ref="J27:K27"/>
    <mergeCell ref="L27:M27"/>
    <mergeCell ref="F28:H28"/>
    <mergeCell ref="J28:K28"/>
    <mergeCell ref="L28:M28"/>
    <mergeCell ref="B41:D41"/>
    <mergeCell ref="F41:H41"/>
    <mergeCell ref="A11:B11"/>
    <mergeCell ref="A12:B12"/>
    <mergeCell ref="B18:D18"/>
    <mergeCell ref="F18:H18"/>
    <mergeCell ref="J18:K18"/>
    <mergeCell ref="L18:M18"/>
    <mergeCell ref="L17:M17"/>
    <mergeCell ref="J17:K17"/>
    <mergeCell ref="B17:D17"/>
    <mergeCell ref="F17:H17"/>
    <mergeCell ref="J41:K41"/>
    <mergeCell ref="L41:M41"/>
    <mergeCell ref="B42:D42"/>
    <mergeCell ref="F42:H42"/>
    <mergeCell ref="J42:K42"/>
    <mergeCell ref="L42:M42"/>
    <mergeCell ref="B43:D43"/>
    <mergeCell ref="F43:H43"/>
    <mergeCell ref="J43:K43"/>
    <mergeCell ref="L43:M43"/>
    <mergeCell ref="B44:D44"/>
    <mergeCell ref="F44:H44"/>
    <mergeCell ref="J44:K44"/>
    <mergeCell ref="L44:M44"/>
  </mergeCells>
  <printOptions/>
  <pageMargins left="1.0236220472440944" right="0.2755905511811024" top="0.7874015748031497" bottom="0.3937007874015748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showGridLines="0" tabSelected="1" view="pageBreakPreview" zoomScale="85" zoomScaleSheetLayoutView="85" zoomScalePageLayoutView="0" workbookViewId="0" topLeftCell="A1">
      <selection activeCell="H20" sqref="H20"/>
    </sheetView>
  </sheetViews>
  <sheetFormatPr defaultColWidth="11.421875" defaultRowHeight="12.75"/>
  <cols>
    <col min="1" max="1" width="38.7109375" style="1" bestFit="1" customWidth="1"/>
    <col min="2" max="2" width="7.7109375" style="1" customWidth="1"/>
    <col min="3" max="3" width="6.7109375" style="1" customWidth="1"/>
    <col min="4" max="4" width="9.8515625" style="1" customWidth="1"/>
    <col min="5" max="5" width="7.7109375" style="1" customWidth="1"/>
    <col min="6" max="6" width="6.7109375" style="1" customWidth="1"/>
    <col min="7" max="7" width="9.8515625" style="1" customWidth="1"/>
    <col min="8" max="8" width="7.7109375" style="1" customWidth="1"/>
    <col min="9" max="9" width="6.7109375" style="1" customWidth="1"/>
    <col min="10" max="10" width="9.8515625" style="1" customWidth="1"/>
    <col min="11" max="11" width="7.57421875" style="1" customWidth="1"/>
    <col min="12" max="12" width="6.7109375" style="1" customWidth="1"/>
    <col min="13" max="13" width="9.8515625" style="1" customWidth="1"/>
    <col min="14" max="14" width="8.7109375" style="1" customWidth="1"/>
    <col min="15" max="15" width="6.7109375" style="1" customWidth="1"/>
    <col min="16" max="16" width="9.8515625" style="1" customWidth="1"/>
    <col min="17" max="17" width="14.140625" style="1" customWidth="1"/>
    <col min="18" max="18" width="11.57421875" style="1" customWidth="1"/>
    <col min="19" max="19" width="15.421875" style="1" customWidth="1"/>
    <col min="20" max="20" width="11.00390625" style="1" customWidth="1"/>
    <col min="21" max="16384" width="11.421875" style="1" customWidth="1"/>
  </cols>
  <sheetData>
    <row r="2" spans="1:19" ht="21.75" customHeight="1">
      <c r="A2" s="164" t="s">
        <v>169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9" ht="15.75">
      <c r="A4" s="156" t="s">
        <v>170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19" ht="12.75">
      <c r="A5" s="172" t="s">
        <v>191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71" t="s">
        <v>98</v>
      </c>
      <c r="B7" s="186" t="s">
        <v>189</v>
      </c>
      <c r="C7" s="186"/>
      <c r="D7" s="186"/>
      <c r="E7" s="186"/>
      <c r="F7" s="186"/>
      <c r="G7" s="186"/>
      <c r="H7" s="186"/>
      <c r="I7" s="18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9" s="8" customFormat="1" ht="19.5" customHeight="1">
      <c r="A9" s="184" t="s">
        <v>24</v>
      </c>
      <c r="B9" s="181" t="s">
        <v>0</v>
      </c>
      <c r="C9" s="182"/>
      <c r="D9" s="183"/>
      <c r="E9" s="181" t="s">
        <v>1</v>
      </c>
      <c r="F9" s="182"/>
      <c r="G9" s="183"/>
      <c r="H9" s="181" t="s">
        <v>2</v>
      </c>
      <c r="I9" s="182"/>
      <c r="J9" s="183"/>
      <c r="K9" s="181" t="s">
        <v>3</v>
      </c>
      <c r="L9" s="182"/>
      <c r="M9" s="183"/>
      <c r="N9" s="181" t="s">
        <v>4</v>
      </c>
      <c r="O9" s="182"/>
      <c r="P9" s="183"/>
      <c r="Q9" s="181" t="s">
        <v>9</v>
      </c>
      <c r="R9" s="182"/>
      <c r="S9" s="183"/>
    </row>
    <row r="10" spans="1:19" s="8" customFormat="1" ht="24.75" customHeight="1" thickBot="1">
      <c r="A10" s="185"/>
      <c r="B10" s="41" t="s">
        <v>6</v>
      </c>
      <c r="C10" s="42" t="s">
        <v>7</v>
      </c>
      <c r="D10" s="43" t="s">
        <v>8</v>
      </c>
      <c r="E10" s="41" t="s">
        <v>6</v>
      </c>
      <c r="F10" s="42" t="s">
        <v>7</v>
      </c>
      <c r="G10" s="43" t="s">
        <v>8</v>
      </c>
      <c r="H10" s="41" t="s">
        <v>6</v>
      </c>
      <c r="I10" s="42" t="s">
        <v>7</v>
      </c>
      <c r="J10" s="43" t="s">
        <v>8</v>
      </c>
      <c r="K10" s="41" t="s">
        <v>6</v>
      </c>
      <c r="L10" s="42" t="s">
        <v>7</v>
      </c>
      <c r="M10" s="43" t="s">
        <v>8</v>
      </c>
      <c r="N10" s="41" t="s">
        <v>6</v>
      </c>
      <c r="O10" s="42" t="s">
        <v>7</v>
      </c>
      <c r="P10" s="43" t="s">
        <v>8</v>
      </c>
      <c r="Q10" s="117" t="s">
        <v>6</v>
      </c>
      <c r="R10" s="118" t="s">
        <v>7</v>
      </c>
      <c r="S10" s="119" t="s">
        <v>8</v>
      </c>
    </row>
    <row r="11" spans="1:19" s="8" customFormat="1" ht="19.5" customHeight="1">
      <c r="A11" s="13" t="s">
        <v>10</v>
      </c>
      <c r="B11" s="35">
        <v>6</v>
      </c>
      <c r="C11" s="178">
        <v>2</v>
      </c>
      <c r="D11" s="27">
        <f>B11*$C$11</f>
        <v>12</v>
      </c>
      <c r="E11" s="35">
        <v>6</v>
      </c>
      <c r="F11" s="178">
        <v>2</v>
      </c>
      <c r="G11" s="27">
        <f>E11*$F$11</f>
        <v>12</v>
      </c>
      <c r="H11" s="35">
        <v>6</v>
      </c>
      <c r="I11" s="178">
        <v>3</v>
      </c>
      <c r="J11" s="27">
        <f>H11*$I$11</f>
        <v>18</v>
      </c>
      <c r="K11" s="35">
        <v>6</v>
      </c>
      <c r="L11" s="178">
        <v>3</v>
      </c>
      <c r="M11" s="27">
        <f aca="true" t="shared" si="0" ref="M11:M16">K11*$L$11</f>
        <v>18</v>
      </c>
      <c r="N11" s="35">
        <v>6</v>
      </c>
      <c r="O11" s="178">
        <v>2</v>
      </c>
      <c r="P11" s="114">
        <f>N11*$O$11</f>
        <v>12</v>
      </c>
      <c r="Q11" s="122">
        <f>B11+E11+H11+K11+N11</f>
        <v>30</v>
      </c>
      <c r="R11" s="176">
        <f>C11+F11+I11+L11+O11</f>
        <v>12</v>
      </c>
      <c r="S11" s="31">
        <f>D11+G11+J11+M11+P11</f>
        <v>72</v>
      </c>
    </row>
    <row r="12" spans="1:19" s="8" customFormat="1" ht="19.5" customHeight="1">
      <c r="A12" s="14" t="s">
        <v>19</v>
      </c>
      <c r="B12" s="77">
        <f>5+1</f>
        <v>6</v>
      </c>
      <c r="C12" s="179"/>
      <c r="D12" s="32">
        <f>B12*$C$11</f>
        <v>12</v>
      </c>
      <c r="E12" s="77">
        <f>5+1</f>
        <v>6</v>
      </c>
      <c r="F12" s="179"/>
      <c r="G12" s="32">
        <f aca="true" t="shared" si="1" ref="G12:G20">E12*$F$11</f>
        <v>12</v>
      </c>
      <c r="H12" s="77">
        <f>5+1</f>
        <v>6</v>
      </c>
      <c r="I12" s="179"/>
      <c r="J12" s="32">
        <f aca="true" t="shared" si="2" ref="J12:J21">H12*$I$11</f>
        <v>18</v>
      </c>
      <c r="K12" s="77">
        <f>5+1</f>
        <v>6</v>
      </c>
      <c r="L12" s="179"/>
      <c r="M12" s="32">
        <f t="shared" si="0"/>
        <v>18</v>
      </c>
      <c r="N12" s="77">
        <f>5+1</f>
        <v>6</v>
      </c>
      <c r="O12" s="179"/>
      <c r="P12" s="115">
        <f aca="true" t="shared" si="3" ref="P12:P21">N12*$O$11</f>
        <v>12</v>
      </c>
      <c r="Q12" s="122">
        <f aca="true" t="shared" si="4" ref="Q12:Q20">B12+E12+H12+K12+N12</f>
        <v>30</v>
      </c>
      <c r="R12" s="176"/>
      <c r="S12" s="31">
        <f aca="true" t="shared" si="5" ref="S12:S21">D12+G12+J12+M12+P12</f>
        <v>72</v>
      </c>
    </row>
    <row r="13" spans="1:19" s="8" customFormat="1" ht="19.5" customHeight="1">
      <c r="A13" s="14" t="s">
        <v>55</v>
      </c>
      <c r="B13" s="37">
        <v>5</v>
      </c>
      <c r="C13" s="179"/>
      <c r="D13" s="32">
        <f>B13*$C$11</f>
        <v>10</v>
      </c>
      <c r="E13" s="37">
        <v>5</v>
      </c>
      <c r="F13" s="179"/>
      <c r="G13" s="32">
        <f t="shared" si="1"/>
        <v>10</v>
      </c>
      <c r="H13" s="37">
        <v>5</v>
      </c>
      <c r="I13" s="179"/>
      <c r="J13" s="32">
        <f t="shared" si="2"/>
        <v>15</v>
      </c>
      <c r="K13" s="37">
        <v>5</v>
      </c>
      <c r="L13" s="179"/>
      <c r="M13" s="32">
        <f t="shared" si="0"/>
        <v>15</v>
      </c>
      <c r="N13" s="37">
        <v>5</v>
      </c>
      <c r="O13" s="179"/>
      <c r="P13" s="115">
        <f t="shared" si="3"/>
        <v>10</v>
      </c>
      <c r="Q13" s="122">
        <f>B13+E13+H13+K13+N13</f>
        <v>25</v>
      </c>
      <c r="R13" s="176"/>
      <c r="S13" s="31">
        <f t="shared" si="5"/>
        <v>60</v>
      </c>
    </row>
    <row r="14" spans="1:19" s="8" customFormat="1" ht="19.5" customHeight="1">
      <c r="A14" s="14" t="s">
        <v>193</v>
      </c>
      <c r="B14" s="37">
        <f>3+1</f>
        <v>4</v>
      </c>
      <c r="C14" s="179"/>
      <c r="D14" s="32">
        <f>B14*$C$11</f>
        <v>8</v>
      </c>
      <c r="E14" s="37">
        <f>3+1</f>
        <v>4</v>
      </c>
      <c r="F14" s="179"/>
      <c r="G14" s="32">
        <f t="shared" si="1"/>
        <v>8</v>
      </c>
      <c r="H14" s="37">
        <f>3+1</f>
        <v>4</v>
      </c>
      <c r="I14" s="179"/>
      <c r="J14" s="32">
        <f t="shared" si="2"/>
        <v>12</v>
      </c>
      <c r="K14" s="37">
        <f>3+1</f>
        <v>4</v>
      </c>
      <c r="L14" s="179"/>
      <c r="M14" s="32">
        <f t="shared" si="0"/>
        <v>12</v>
      </c>
      <c r="N14" s="37">
        <f>3+1</f>
        <v>4</v>
      </c>
      <c r="O14" s="179"/>
      <c r="P14" s="115">
        <f t="shared" si="3"/>
        <v>8</v>
      </c>
      <c r="Q14" s="122">
        <f t="shared" si="4"/>
        <v>20</v>
      </c>
      <c r="R14" s="176"/>
      <c r="S14" s="31">
        <f t="shared" si="5"/>
        <v>48</v>
      </c>
    </row>
    <row r="15" spans="1:19" s="8" customFormat="1" ht="19.5" customHeight="1">
      <c r="A15" s="14" t="s">
        <v>194</v>
      </c>
      <c r="B15" s="37">
        <v>4</v>
      </c>
      <c r="C15" s="179"/>
      <c r="D15" s="32">
        <f>B15*$C$11</f>
        <v>8</v>
      </c>
      <c r="E15" s="37">
        <v>4</v>
      </c>
      <c r="F15" s="179"/>
      <c r="G15" s="32">
        <f t="shared" si="1"/>
        <v>8</v>
      </c>
      <c r="H15" s="37">
        <v>4</v>
      </c>
      <c r="I15" s="179"/>
      <c r="J15" s="32">
        <f t="shared" si="2"/>
        <v>12</v>
      </c>
      <c r="K15" s="37">
        <v>4</v>
      </c>
      <c r="L15" s="179"/>
      <c r="M15" s="32">
        <f t="shared" si="0"/>
        <v>12</v>
      </c>
      <c r="N15" s="37">
        <v>4</v>
      </c>
      <c r="O15" s="179"/>
      <c r="P15" s="115">
        <f t="shared" si="3"/>
        <v>8</v>
      </c>
      <c r="Q15" s="122">
        <f t="shared" si="4"/>
        <v>20</v>
      </c>
      <c r="R15" s="176"/>
      <c r="S15" s="31">
        <f t="shared" si="5"/>
        <v>48</v>
      </c>
    </row>
    <row r="16" spans="1:19" s="8" customFormat="1" ht="19.5" customHeight="1">
      <c r="A16" s="14" t="s">
        <v>195</v>
      </c>
      <c r="B16" s="37">
        <v>4</v>
      </c>
      <c r="C16" s="179"/>
      <c r="D16" s="32">
        <f>B16*$C$11</f>
        <v>8</v>
      </c>
      <c r="E16" s="37">
        <v>4</v>
      </c>
      <c r="F16" s="179"/>
      <c r="G16" s="32">
        <f t="shared" si="1"/>
        <v>8</v>
      </c>
      <c r="H16" s="37">
        <v>4</v>
      </c>
      <c r="I16" s="179"/>
      <c r="J16" s="32">
        <f t="shared" si="2"/>
        <v>12</v>
      </c>
      <c r="K16" s="37">
        <v>4</v>
      </c>
      <c r="L16" s="179"/>
      <c r="M16" s="32">
        <f t="shared" si="0"/>
        <v>12</v>
      </c>
      <c r="N16" s="37">
        <v>4</v>
      </c>
      <c r="O16" s="179"/>
      <c r="P16" s="115">
        <f>N16*$O$11</f>
        <v>8</v>
      </c>
      <c r="Q16" s="122">
        <f>B16+E16+H16+K16+N16</f>
        <v>20</v>
      </c>
      <c r="R16" s="176"/>
      <c r="S16" s="31">
        <f t="shared" si="5"/>
        <v>48</v>
      </c>
    </row>
    <row r="17" spans="1:19" s="8" customFormat="1" ht="19.5" customHeight="1">
      <c r="A17" s="14" t="s">
        <v>13</v>
      </c>
      <c r="B17" s="37">
        <v>3</v>
      </c>
      <c r="C17" s="179"/>
      <c r="D17" s="32">
        <f>B17*$C$11</f>
        <v>6</v>
      </c>
      <c r="E17" s="37">
        <v>3</v>
      </c>
      <c r="F17" s="179"/>
      <c r="G17" s="32">
        <f t="shared" si="1"/>
        <v>6</v>
      </c>
      <c r="H17" s="37">
        <v>3</v>
      </c>
      <c r="I17" s="179"/>
      <c r="J17" s="32">
        <f t="shared" si="2"/>
        <v>9</v>
      </c>
      <c r="K17" s="37">
        <v>3</v>
      </c>
      <c r="L17" s="179"/>
      <c r="M17" s="32">
        <f>K17*$L$11</f>
        <v>9</v>
      </c>
      <c r="N17" s="37">
        <v>3</v>
      </c>
      <c r="O17" s="179"/>
      <c r="P17" s="115">
        <f>N17*$O$11</f>
        <v>6</v>
      </c>
      <c r="Q17" s="122">
        <f t="shared" si="4"/>
        <v>15</v>
      </c>
      <c r="R17" s="176"/>
      <c r="S17" s="31">
        <f t="shared" si="5"/>
        <v>36</v>
      </c>
    </row>
    <row r="18" spans="1:19" s="8" customFormat="1" ht="19.5" customHeight="1">
      <c r="A18" s="14" t="s">
        <v>12</v>
      </c>
      <c r="B18" s="37">
        <v>2</v>
      </c>
      <c r="C18" s="179"/>
      <c r="D18" s="32">
        <f>B18*$C$11</f>
        <v>4</v>
      </c>
      <c r="E18" s="37">
        <v>2</v>
      </c>
      <c r="F18" s="179"/>
      <c r="G18" s="32">
        <f t="shared" si="1"/>
        <v>4</v>
      </c>
      <c r="H18" s="37">
        <v>2</v>
      </c>
      <c r="I18" s="179"/>
      <c r="J18" s="32">
        <f t="shared" si="2"/>
        <v>6</v>
      </c>
      <c r="K18" s="37">
        <v>2</v>
      </c>
      <c r="L18" s="179"/>
      <c r="M18" s="32">
        <f>K18*$L$11</f>
        <v>6</v>
      </c>
      <c r="N18" s="37">
        <v>2</v>
      </c>
      <c r="O18" s="179"/>
      <c r="P18" s="115">
        <f t="shared" si="3"/>
        <v>4</v>
      </c>
      <c r="Q18" s="122">
        <f>B18+E18+H18+K18+N18</f>
        <v>10</v>
      </c>
      <c r="R18" s="176"/>
      <c r="S18" s="31">
        <f t="shared" si="5"/>
        <v>24</v>
      </c>
    </row>
    <row r="19" spans="1:19" s="8" customFormat="1" ht="19.5" customHeight="1">
      <c r="A19" s="14" t="s">
        <v>196</v>
      </c>
      <c r="B19" s="37">
        <v>5</v>
      </c>
      <c r="C19" s="179"/>
      <c r="D19" s="32">
        <f>B19*$C$11</f>
        <v>10</v>
      </c>
      <c r="E19" s="37">
        <v>5</v>
      </c>
      <c r="F19" s="179"/>
      <c r="G19" s="32">
        <f t="shared" si="1"/>
        <v>10</v>
      </c>
      <c r="H19" s="37">
        <v>5</v>
      </c>
      <c r="I19" s="179"/>
      <c r="J19" s="32">
        <f t="shared" si="2"/>
        <v>15</v>
      </c>
      <c r="K19" s="37">
        <v>5</v>
      </c>
      <c r="L19" s="179"/>
      <c r="M19" s="32">
        <f>K19*$L$11</f>
        <v>15</v>
      </c>
      <c r="N19" s="37">
        <v>5</v>
      </c>
      <c r="O19" s="179"/>
      <c r="P19" s="115">
        <f t="shared" si="3"/>
        <v>10</v>
      </c>
      <c r="Q19" s="122">
        <f t="shared" si="4"/>
        <v>25</v>
      </c>
      <c r="R19" s="176"/>
      <c r="S19" s="31">
        <f t="shared" si="5"/>
        <v>60</v>
      </c>
    </row>
    <row r="20" spans="1:19" s="8" customFormat="1" ht="19.5" customHeight="1">
      <c r="A20" s="14" t="s">
        <v>14</v>
      </c>
      <c r="B20" s="36">
        <f>3+1</f>
        <v>4</v>
      </c>
      <c r="C20" s="179"/>
      <c r="D20" s="32">
        <f>B20*$C$11</f>
        <v>8</v>
      </c>
      <c r="E20" s="36">
        <f>3+1</f>
        <v>4</v>
      </c>
      <c r="F20" s="179"/>
      <c r="G20" s="32">
        <f t="shared" si="1"/>
        <v>8</v>
      </c>
      <c r="H20" s="36">
        <f>3+1</f>
        <v>4</v>
      </c>
      <c r="I20" s="179"/>
      <c r="J20" s="32">
        <f>H20*$I$11</f>
        <v>12</v>
      </c>
      <c r="K20" s="36">
        <f>3+1</f>
        <v>4</v>
      </c>
      <c r="L20" s="179"/>
      <c r="M20" s="32">
        <f>K20*$L$11</f>
        <v>12</v>
      </c>
      <c r="N20" s="36">
        <f>3+1</f>
        <v>4</v>
      </c>
      <c r="O20" s="179"/>
      <c r="P20" s="115">
        <f t="shared" si="3"/>
        <v>8</v>
      </c>
      <c r="Q20" s="122">
        <f t="shared" si="4"/>
        <v>20</v>
      </c>
      <c r="R20" s="176"/>
      <c r="S20" s="31">
        <f t="shared" si="5"/>
        <v>48</v>
      </c>
    </row>
    <row r="21" spans="1:19" s="8" customFormat="1" ht="19.5" customHeight="1" thickBot="1">
      <c r="A21" s="14" t="s">
        <v>80</v>
      </c>
      <c r="B21" s="37">
        <v>2</v>
      </c>
      <c r="C21" s="180"/>
      <c r="D21" s="33">
        <f>B21*$C$11</f>
        <v>4</v>
      </c>
      <c r="E21" s="37">
        <v>2</v>
      </c>
      <c r="F21" s="180"/>
      <c r="G21" s="33">
        <f>E21*$F$11</f>
        <v>4</v>
      </c>
      <c r="H21" s="37">
        <v>2</v>
      </c>
      <c r="I21" s="180"/>
      <c r="J21" s="33">
        <f t="shared" si="2"/>
        <v>6</v>
      </c>
      <c r="K21" s="37">
        <v>2</v>
      </c>
      <c r="L21" s="180"/>
      <c r="M21" s="33">
        <f>K21*$L$11</f>
        <v>6</v>
      </c>
      <c r="N21" s="37">
        <v>2</v>
      </c>
      <c r="O21" s="180"/>
      <c r="P21" s="116">
        <f t="shared" si="3"/>
        <v>4</v>
      </c>
      <c r="Q21" s="122">
        <f>B21+E21+H21+K21+N21</f>
        <v>10</v>
      </c>
      <c r="R21" s="176"/>
      <c r="S21" s="31">
        <f t="shared" si="5"/>
        <v>24</v>
      </c>
    </row>
    <row r="22" spans="1:19" s="8" customFormat="1" ht="19.5" customHeight="1" thickBot="1">
      <c r="A22" s="12" t="s">
        <v>15</v>
      </c>
      <c r="B22" s="15">
        <f>SUM(B11:B21)</f>
        <v>45</v>
      </c>
      <c r="C22" s="15">
        <f>SUM(C11:C21)</f>
        <v>2</v>
      </c>
      <c r="D22" s="17">
        <f>B22*C22</f>
        <v>90</v>
      </c>
      <c r="E22" s="15">
        <f>SUM(E11:E21)</f>
        <v>45</v>
      </c>
      <c r="F22" s="16">
        <f>SUM(F11)</f>
        <v>2</v>
      </c>
      <c r="G22" s="17">
        <f>E22*F22</f>
        <v>90</v>
      </c>
      <c r="H22" s="15">
        <f>SUM(H11:H21)</f>
        <v>45</v>
      </c>
      <c r="I22" s="16">
        <f>SUM(I11)</f>
        <v>3</v>
      </c>
      <c r="J22" s="17">
        <f>H22*I22</f>
        <v>135</v>
      </c>
      <c r="K22" s="15">
        <f>SUM(K11:K21)</f>
        <v>45</v>
      </c>
      <c r="L22" s="16">
        <f>SUM(L11)</f>
        <v>3</v>
      </c>
      <c r="M22" s="17">
        <f>K22*L22</f>
        <v>135</v>
      </c>
      <c r="N22" s="15">
        <f>SUM(N11:N21)</f>
        <v>45</v>
      </c>
      <c r="O22" s="16">
        <f>SUM(O11)</f>
        <v>2</v>
      </c>
      <c r="P22" s="17">
        <f>N22*O22</f>
        <v>90</v>
      </c>
      <c r="Q22" s="120">
        <f>SUM(Q11:Q21)</f>
        <v>225</v>
      </c>
      <c r="R22" s="121">
        <f>O22+L22+I22+F22+C22</f>
        <v>12</v>
      </c>
      <c r="S22" s="121">
        <f>SUM(S11:S21)</f>
        <v>540</v>
      </c>
    </row>
    <row r="23" spans="2:19" s="8" customFormat="1" ht="21" customHeight="1" thickBot="1">
      <c r="B23" s="177" t="s">
        <v>0</v>
      </c>
      <c r="C23" s="177"/>
      <c r="D23" s="177"/>
      <c r="E23" s="175" t="s">
        <v>1</v>
      </c>
      <c r="F23" s="175"/>
      <c r="G23" s="175"/>
      <c r="H23" s="175" t="s">
        <v>2</v>
      </c>
      <c r="I23" s="175"/>
      <c r="J23" s="175"/>
      <c r="K23" s="175" t="s">
        <v>3</v>
      </c>
      <c r="L23" s="175"/>
      <c r="M23" s="175"/>
      <c r="N23" s="175" t="s">
        <v>4</v>
      </c>
      <c r="O23" s="175"/>
      <c r="P23" s="175"/>
      <c r="S23" s="81" t="s">
        <v>119</v>
      </c>
    </row>
    <row r="24" spans="1:19" s="8" customFormat="1" ht="18" customHeight="1">
      <c r="A24" s="187" t="s">
        <v>101</v>
      </c>
      <c r="B24" s="123" t="s">
        <v>21</v>
      </c>
      <c r="C24" s="124" t="s">
        <v>68</v>
      </c>
      <c r="D24" s="125">
        <v>1</v>
      </c>
      <c r="E24" s="123" t="s">
        <v>21</v>
      </c>
      <c r="F24" s="124" t="s">
        <v>68</v>
      </c>
      <c r="G24" s="125">
        <v>1</v>
      </c>
      <c r="H24" s="123" t="s">
        <v>21</v>
      </c>
      <c r="I24" s="124" t="s">
        <v>68</v>
      </c>
      <c r="J24" s="125">
        <v>1</v>
      </c>
      <c r="K24" s="123" t="s">
        <v>21</v>
      </c>
      <c r="L24" s="124" t="s">
        <v>68</v>
      </c>
      <c r="M24" s="125">
        <v>1</v>
      </c>
      <c r="N24" s="123" t="s">
        <v>21</v>
      </c>
      <c r="O24" s="124" t="s">
        <v>68</v>
      </c>
      <c r="P24" s="125">
        <v>1</v>
      </c>
      <c r="R24" s="188" t="s">
        <v>199</v>
      </c>
      <c r="S24" s="188"/>
    </row>
    <row r="25" spans="1:19" s="7" customFormat="1" ht="18" customHeight="1">
      <c r="A25" s="187"/>
      <c r="B25" s="126" t="s">
        <v>22</v>
      </c>
      <c r="C25" s="64" t="s">
        <v>67</v>
      </c>
      <c r="D25" s="127">
        <v>1</v>
      </c>
      <c r="E25" s="126" t="s">
        <v>22</v>
      </c>
      <c r="F25" s="64" t="s">
        <v>67</v>
      </c>
      <c r="G25" s="127">
        <v>1</v>
      </c>
      <c r="H25" s="126" t="s">
        <v>22</v>
      </c>
      <c r="I25" s="64" t="s">
        <v>67</v>
      </c>
      <c r="J25" s="127">
        <v>1</v>
      </c>
      <c r="K25" s="126" t="s">
        <v>22</v>
      </c>
      <c r="L25" s="64" t="s">
        <v>67</v>
      </c>
      <c r="M25" s="127">
        <v>1</v>
      </c>
      <c r="N25" s="126" t="s">
        <v>22</v>
      </c>
      <c r="O25" s="64" t="s">
        <v>67</v>
      </c>
      <c r="P25" s="127">
        <v>1</v>
      </c>
      <c r="R25" s="72" t="s">
        <v>198</v>
      </c>
      <c r="S25" s="73">
        <v>1</v>
      </c>
    </row>
    <row r="26" spans="1:19" s="7" customFormat="1" ht="18" customHeight="1">
      <c r="A26" s="187"/>
      <c r="B26" s="128" t="s">
        <v>99</v>
      </c>
      <c r="C26" s="75" t="s">
        <v>56</v>
      </c>
      <c r="D26" s="129">
        <v>1</v>
      </c>
      <c r="E26" s="128" t="s">
        <v>99</v>
      </c>
      <c r="F26" s="75" t="s">
        <v>56</v>
      </c>
      <c r="G26" s="129">
        <v>1</v>
      </c>
      <c r="H26" s="128" t="s">
        <v>99</v>
      </c>
      <c r="I26" s="75" t="s">
        <v>56</v>
      </c>
      <c r="J26" s="129">
        <v>1</v>
      </c>
      <c r="K26" s="128" t="s">
        <v>99</v>
      </c>
      <c r="L26" s="75" t="s">
        <v>56</v>
      </c>
      <c r="M26" s="129">
        <v>1</v>
      </c>
      <c r="N26" s="128" t="s">
        <v>99</v>
      </c>
      <c r="O26" s="75" t="s">
        <v>56</v>
      </c>
      <c r="P26" s="129">
        <v>1</v>
      </c>
      <c r="R26" s="72"/>
      <c r="S26" s="73"/>
    </row>
    <row r="27" spans="1:19" s="7" customFormat="1" ht="18" customHeight="1" thickBot="1">
      <c r="A27" s="187"/>
      <c r="B27" s="130" t="s">
        <v>100</v>
      </c>
      <c r="C27" s="76"/>
      <c r="D27" s="131"/>
      <c r="E27" s="130" t="s">
        <v>100</v>
      </c>
      <c r="F27" s="76"/>
      <c r="G27" s="131"/>
      <c r="H27" s="130" t="s">
        <v>100</v>
      </c>
      <c r="I27" s="76"/>
      <c r="J27" s="131"/>
      <c r="K27" s="130" t="s">
        <v>100</v>
      </c>
      <c r="L27" s="76"/>
      <c r="M27" s="131"/>
      <c r="N27" s="130" t="s">
        <v>100</v>
      </c>
      <c r="O27" s="76"/>
      <c r="P27" s="131"/>
      <c r="R27" s="72"/>
      <c r="S27" s="73"/>
    </row>
    <row r="28" spans="1:19" s="7" customFormat="1" ht="18" customHeight="1">
      <c r="A28" s="29" t="s">
        <v>23</v>
      </c>
      <c r="B28" s="173" t="s">
        <v>197</v>
      </c>
      <c r="C28" s="174"/>
      <c r="D28" s="132">
        <f>SUM(D24:D27)</f>
        <v>3</v>
      </c>
      <c r="E28" s="173" t="s">
        <v>197</v>
      </c>
      <c r="F28" s="174"/>
      <c r="G28" s="132">
        <f>SUM(G24:G27)</f>
        <v>3</v>
      </c>
      <c r="H28" s="173" t="s">
        <v>197</v>
      </c>
      <c r="I28" s="174"/>
      <c r="J28" s="132">
        <f>SUM(J24:J27)</f>
        <v>3</v>
      </c>
      <c r="K28" s="173" t="s">
        <v>197</v>
      </c>
      <c r="L28" s="174"/>
      <c r="M28" s="132">
        <f>SUM(M24:M27)</f>
        <v>3</v>
      </c>
      <c r="N28" s="173" t="s">
        <v>197</v>
      </c>
      <c r="O28" s="174"/>
      <c r="P28" s="132">
        <f>SUM(P24:P27)</f>
        <v>3</v>
      </c>
      <c r="R28" s="74" t="s">
        <v>5</v>
      </c>
      <c r="S28" s="74">
        <f>SUM(S25:S27)</f>
        <v>1</v>
      </c>
    </row>
    <row r="31" ht="12.75">
      <c r="A31" s="18"/>
    </row>
    <row r="32" ht="12.75">
      <c r="A32" s="18"/>
    </row>
    <row r="33" ht="12.75">
      <c r="A33" s="18"/>
    </row>
  </sheetData>
  <sheetProtection/>
  <mergeCells count="29">
    <mergeCell ref="A2:S2"/>
    <mergeCell ref="A24:A27"/>
    <mergeCell ref="R24:S24"/>
    <mergeCell ref="F11:F21"/>
    <mergeCell ref="H9:J9"/>
    <mergeCell ref="A4:S4"/>
    <mergeCell ref="Q9:S9"/>
    <mergeCell ref="A9:A10"/>
    <mergeCell ref="K9:M9"/>
    <mergeCell ref="N9:P9"/>
    <mergeCell ref="B9:D9"/>
    <mergeCell ref="E9:G9"/>
    <mergeCell ref="B7:I7"/>
    <mergeCell ref="A5:S5"/>
    <mergeCell ref="R11:R21"/>
    <mergeCell ref="B23:D23"/>
    <mergeCell ref="E23:G23"/>
    <mergeCell ref="H23:J23"/>
    <mergeCell ref="K23:M23"/>
    <mergeCell ref="I11:I21"/>
    <mergeCell ref="L11:L21"/>
    <mergeCell ref="O11:O21"/>
    <mergeCell ref="C11:C21"/>
    <mergeCell ref="B28:C28"/>
    <mergeCell ref="E28:F28"/>
    <mergeCell ref="H28:I28"/>
    <mergeCell ref="K28:L28"/>
    <mergeCell ref="N28:O28"/>
    <mergeCell ref="N23:P23"/>
  </mergeCells>
  <printOptions/>
  <pageMargins left="0.7480314960629921" right="0.7480314960629921" top="0.984251968503937" bottom="0.7874015748031497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showGridLines="0" zoomScale="96" zoomScaleNormal="96" zoomScalePageLayoutView="0" workbookViewId="0" topLeftCell="A6">
      <selection activeCell="I19" sqref="I19:I26"/>
    </sheetView>
  </sheetViews>
  <sheetFormatPr defaultColWidth="11.421875" defaultRowHeight="12.75"/>
  <cols>
    <col min="1" max="1" width="38.140625" style="1" customWidth="1"/>
    <col min="2" max="7" width="5.7109375" style="1" customWidth="1"/>
    <col min="8" max="8" width="33.7109375" style="1" customWidth="1"/>
    <col min="9" max="9" width="10.57421875" style="1" customWidth="1"/>
    <col min="10" max="10" width="2.00390625" style="1" customWidth="1"/>
    <col min="11" max="11" width="20.28125" style="1" customWidth="1"/>
    <col min="12" max="14" width="7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6384" width="11.421875" style="1" customWidth="1"/>
  </cols>
  <sheetData>
    <row r="1" spans="1:9" ht="18.75" customHeight="1">
      <c r="A1" s="164" t="s">
        <v>171</v>
      </c>
      <c r="B1" s="164"/>
      <c r="C1" s="164"/>
      <c r="D1" s="164"/>
      <c r="E1" s="164"/>
      <c r="F1" s="164"/>
      <c r="G1" s="164"/>
      <c r="H1" s="164"/>
      <c r="I1" s="164"/>
    </row>
    <row r="2" spans="1:14" ht="3.75" customHeight="1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</row>
    <row r="3" spans="1:17" ht="15.75">
      <c r="A3" s="156" t="s">
        <v>200</v>
      </c>
      <c r="B3" s="156"/>
      <c r="C3" s="156"/>
      <c r="D3" s="156"/>
      <c r="E3" s="156"/>
      <c r="F3" s="156"/>
      <c r="G3" s="156"/>
      <c r="H3" s="156"/>
      <c r="I3" s="156"/>
      <c r="J3" s="5"/>
      <c r="K3" s="5"/>
      <c r="L3" s="5"/>
      <c r="M3" s="5"/>
      <c r="N3" s="5"/>
      <c r="O3" s="5"/>
      <c r="P3" s="5"/>
      <c r="Q3" s="5"/>
    </row>
    <row r="4" spans="1:17" ht="15.75">
      <c r="A4" s="172" t="s">
        <v>191</v>
      </c>
      <c r="B4" s="172"/>
      <c r="C4" s="172"/>
      <c r="D4" s="172"/>
      <c r="E4" s="172"/>
      <c r="F4" s="172"/>
      <c r="G4" s="172"/>
      <c r="H4" s="172"/>
      <c r="I4" s="172"/>
      <c r="J4" s="5"/>
      <c r="K4" s="5"/>
      <c r="L4" s="5"/>
      <c r="M4" s="5"/>
      <c r="N4" s="5"/>
      <c r="O4" s="5"/>
      <c r="P4" s="5"/>
      <c r="Q4" s="6"/>
    </row>
    <row r="5" spans="1:17" ht="5.25" customHeight="1">
      <c r="A5" s="156"/>
      <c r="B5" s="156"/>
      <c r="C5" s="156"/>
      <c r="D5" s="156"/>
      <c r="E5" s="156"/>
      <c r="F5" s="156"/>
      <c r="G5" s="156"/>
      <c r="H5" s="156"/>
      <c r="I5" s="156"/>
      <c r="J5" s="5"/>
      <c r="K5" s="5"/>
      <c r="L5" s="5"/>
      <c r="M5" s="5"/>
      <c r="N5" s="5"/>
      <c r="O5" s="5"/>
      <c r="P5" s="5"/>
      <c r="Q5" s="6"/>
    </row>
    <row r="6" spans="1:9" ht="12.75">
      <c r="A6" s="3" t="s">
        <v>102</v>
      </c>
      <c r="B6" s="171" t="s">
        <v>189</v>
      </c>
      <c r="C6" s="171"/>
      <c r="D6" s="171"/>
      <c r="E6" s="171"/>
      <c r="F6" s="171"/>
      <c r="G6" s="171"/>
      <c r="H6" s="171"/>
      <c r="I6" s="171"/>
    </row>
    <row r="7" spans="1:9" ht="12.75">
      <c r="A7" s="3" t="s">
        <v>103</v>
      </c>
      <c r="B7" s="200" t="s">
        <v>104</v>
      </c>
      <c r="C7" s="200"/>
      <c r="D7" s="200"/>
      <c r="E7" s="200"/>
      <c r="F7" s="200"/>
      <c r="G7" s="200"/>
      <c r="H7" s="200"/>
      <c r="I7" s="200"/>
    </row>
    <row r="8" ht="5.25" customHeight="1" thickBot="1"/>
    <row r="9" spans="1:9" ht="12.75">
      <c r="A9" s="194" t="s">
        <v>16</v>
      </c>
      <c r="B9" s="198" t="s">
        <v>17</v>
      </c>
      <c r="C9" s="199"/>
      <c r="D9" s="199"/>
      <c r="E9" s="199"/>
      <c r="F9" s="199"/>
      <c r="G9" s="196" t="s">
        <v>8</v>
      </c>
      <c r="H9" s="192" t="s">
        <v>48</v>
      </c>
      <c r="I9" s="196" t="s">
        <v>49</v>
      </c>
    </row>
    <row r="10" spans="1:9" ht="13.5" thickBot="1">
      <c r="A10" s="195"/>
      <c r="B10" s="45" t="s">
        <v>110</v>
      </c>
      <c r="C10" s="45" t="s">
        <v>111</v>
      </c>
      <c r="D10" s="45" t="s">
        <v>2</v>
      </c>
      <c r="E10" s="45" t="s">
        <v>77</v>
      </c>
      <c r="F10" s="45" t="s">
        <v>4</v>
      </c>
      <c r="G10" s="197"/>
      <c r="H10" s="193"/>
      <c r="I10" s="197"/>
    </row>
    <row r="11" spans="1:11" s="86" customFormat="1" ht="12.75" customHeight="1">
      <c r="A11" s="83" t="s">
        <v>105</v>
      </c>
      <c r="B11" s="84"/>
      <c r="C11" s="84"/>
      <c r="D11" s="84"/>
      <c r="E11" s="84"/>
      <c r="F11" s="84"/>
      <c r="G11" s="84">
        <f>SUM(B11:F11)</f>
        <v>0</v>
      </c>
      <c r="H11" s="85"/>
      <c r="I11" s="189">
        <f>SUM(G11:G18)</f>
        <v>0</v>
      </c>
      <c r="K11" s="93" t="s">
        <v>124</v>
      </c>
    </row>
    <row r="12" spans="1:11" s="86" customFormat="1" ht="12.75" customHeight="1">
      <c r="A12" s="87" t="s">
        <v>121</v>
      </c>
      <c r="B12" s="88"/>
      <c r="C12" s="88"/>
      <c r="D12" s="88"/>
      <c r="E12" s="88"/>
      <c r="F12" s="88"/>
      <c r="G12" s="88">
        <f aca="true" t="shared" si="0" ref="G12:G18">SUM(B12:F12)</f>
        <v>0</v>
      </c>
      <c r="H12" s="89"/>
      <c r="I12" s="190"/>
      <c r="K12" s="86" t="s">
        <v>201</v>
      </c>
    </row>
    <row r="13" spans="1:11" s="86" customFormat="1" ht="12.75" customHeight="1">
      <c r="A13" s="87" t="s">
        <v>107</v>
      </c>
      <c r="B13" s="88"/>
      <c r="C13" s="88"/>
      <c r="D13" s="88"/>
      <c r="E13" s="88"/>
      <c r="F13" s="88"/>
      <c r="G13" s="88">
        <f t="shared" si="0"/>
        <v>0</v>
      </c>
      <c r="H13" s="89"/>
      <c r="I13" s="190"/>
      <c r="K13" s="86" t="s">
        <v>202</v>
      </c>
    </row>
    <row r="14" spans="1:11" s="86" customFormat="1" ht="12.75" customHeight="1">
      <c r="A14" s="87" t="s">
        <v>172</v>
      </c>
      <c r="B14" s="88"/>
      <c r="C14" s="88"/>
      <c r="D14" s="88"/>
      <c r="E14" s="88"/>
      <c r="F14" s="88"/>
      <c r="G14" s="88">
        <f t="shared" si="0"/>
        <v>0</v>
      </c>
      <c r="H14" s="89"/>
      <c r="I14" s="190"/>
      <c r="K14" s="86" t="s">
        <v>203</v>
      </c>
    </row>
    <row r="15" spans="1:9" s="86" customFormat="1" ht="12.75" customHeight="1">
      <c r="A15" s="87" t="s">
        <v>109</v>
      </c>
      <c r="B15" s="88"/>
      <c r="C15" s="88"/>
      <c r="D15" s="88"/>
      <c r="E15" s="88"/>
      <c r="F15" s="88"/>
      <c r="G15" s="88">
        <f t="shared" si="0"/>
        <v>0</v>
      </c>
      <c r="H15" s="89"/>
      <c r="I15" s="190"/>
    </row>
    <row r="16" spans="1:11" s="86" customFormat="1" ht="12.75" customHeight="1">
      <c r="A16" s="87" t="s">
        <v>78</v>
      </c>
      <c r="B16" s="88"/>
      <c r="C16" s="88"/>
      <c r="D16" s="88"/>
      <c r="E16" s="88"/>
      <c r="F16" s="88"/>
      <c r="G16" s="88">
        <f t="shared" si="0"/>
        <v>0</v>
      </c>
      <c r="H16" s="89"/>
      <c r="I16" s="190"/>
      <c r="K16" s="93" t="s">
        <v>125</v>
      </c>
    </row>
    <row r="17" spans="1:11" s="86" customFormat="1" ht="12.75" customHeight="1">
      <c r="A17" s="87" t="s">
        <v>176</v>
      </c>
      <c r="B17" s="88"/>
      <c r="C17" s="88"/>
      <c r="D17" s="88"/>
      <c r="E17" s="88"/>
      <c r="F17" s="88"/>
      <c r="G17" s="88">
        <f t="shared" si="0"/>
        <v>0</v>
      </c>
      <c r="H17" s="89"/>
      <c r="I17" s="190"/>
      <c r="K17" s="86" t="s">
        <v>126</v>
      </c>
    </row>
    <row r="18" spans="1:11" s="86" customFormat="1" ht="13.5" customHeight="1" thickBot="1">
      <c r="A18" s="90"/>
      <c r="B18" s="91"/>
      <c r="C18" s="91"/>
      <c r="D18" s="91"/>
      <c r="E18" s="91"/>
      <c r="F18" s="91"/>
      <c r="G18" s="91">
        <f t="shared" si="0"/>
        <v>0</v>
      </c>
      <c r="H18" s="92"/>
      <c r="I18" s="191"/>
      <c r="K18" s="86" t="s">
        <v>127</v>
      </c>
    </row>
    <row r="19" spans="1:11" s="86" customFormat="1" ht="12.75" customHeight="1">
      <c r="A19" s="83" t="s">
        <v>105</v>
      </c>
      <c r="B19" s="84"/>
      <c r="C19" s="84"/>
      <c r="D19" s="84"/>
      <c r="E19" s="84"/>
      <c r="F19" s="84"/>
      <c r="G19" s="84">
        <f>SUM(B19:F19)</f>
        <v>0</v>
      </c>
      <c r="H19" s="85"/>
      <c r="I19" s="189">
        <f>SUM(G19:G26)</f>
        <v>0</v>
      </c>
      <c r="K19" s="86" t="s">
        <v>128</v>
      </c>
    </row>
    <row r="20" spans="1:9" s="86" customFormat="1" ht="12.75" customHeight="1">
      <c r="A20" s="87" t="s">
        <v>121</v>
      </c>
      <c r="B20" s="88"/>
      <c r="C20" s="88"/>
      <c r="D20" s="88"/>
      <c r="E20" s="88"/>
      <c r="F20" s="88"/>
      <c r="G20" s="88">
        <f aca="true" t="shared" si="1" ref="G20:G26">SUM(B20:F20)</f>
        <v>0</v>
      </c>
      <c r="H20" s="89"/>
      <c r="I20" s="190"/>
    </row>
    <row r="21" spans="1:11" s="86" customFormat="1" ht="12.75" customHeight="1">
      <c r="A21" s="87" t="s">
        <v>107</v>
      </c>
      <c r="B21" s="88"/>
      <c r="C21" s="88"/>
      <c r="D21" s="88"/>
      <c r="E21" s="88"/>
      <c r="F21" s="88"/>
      <c r="G21" s="88">
        <f t="shared" si="1"/>
        <v>0</v>
      </c>
      <c r="H21" s="89"/>
      <c r="I21" s="190"/>
      <c r="K21" s="93" t="s">
        <v>129</v>
      </c>
    </row>
    <row r="22" spans="1:11" s="86" customFormat="1" ht="12.75" customHeight="1">
      <c r="A22" s="87" t="s">
        <v>173</v>
      </c>
      <c r="B22" s="88"/>
      <c r="C22" s="88"/>
      <c r="D22" s="88"/>
      <c r="E22" s="88"/>
      <c r="F22" s="88"/>
      <c r="G22" s="88">
        <f t="shared" si="1"/>
        <v>0</v>
      </c>
      <c r="H22" s="89"/>
      <c r="I22" s="190"/>
      <c r="K22" s="86" t="s">
        <v>130</v>
      </c>
    </row>
    <row r="23" spans="1:11" s="86" customFormat="1" ht="12.75" customHeight="1">
      <c r="A23" s="87" t="s">
        <v>109</v>
      </c>
      <c r="B23" s="88"/>
      <c r="C23" s="88"/>
      <c r="D23" s="88"/>
      <c r="E23" s="88"/>
      <c r="F23" s="88"/>
      <c r="G23" s="88">
        <f t="shared" si="1"/>
        <v>0</v>
      </c>
      <c r="H23" s="89"/>
      <c r="I23" s="190"/>
      <c r="K23" s="86" t="s">
        <v>178</v>
      </c>
    </row>
    <row r="24" spans="1:11" s="86" customFormat="1" ht="12.75" customHeight="1">
      <c r="A24" s="87" t="s">
        <v>78</v>
      </c>
      <c r="B24" s="88"/>
      <c r="C24" s="88"/>
      <c r="D24" s="88"/>
      <c r="E24" s="88"/>
      <c r="F24" s="88"/>
      <c r="G24" s="88">
        <f t="shared" si="1"/>
        <v>0</v>
      </c>
      <c r="H24" s="89"/>
      <c r="I24" s="190"/>
      <c r="K24" s="86" t="s">
        <v>177</v>
      </c>
    </row>
    <row r="25" spans="1:9" s="86" customFormat="1" ht="12.75" customHeight="1">
      <c r="A25" s="87" t="s">
        <v>174</v>
      </c>
      <c r="B25" s="88"/>
      <c r="C25" s="88"/>
      <c r="D25" s="88"/>
      <c r="E25" s="88"/>
      <c r="F25" s="88"/>
      <c r="G25" s="88">
        <f t="shared" si="1"/>
        <v>0</v>
      </c>
      <c r="H25" s="89"/>
      <c r="I25" s="190"/>
    </row>
    <row r="26" spans="1:9" s="86" customFormat="1" ht="9" customHeight="1" thickBot="1">
      <c r="A26" s="90"/>
      <c r="B26" s="91"/>
      <c r="C26" s="91"/>
      <c r="D26" s="91"/>
      <c r="E26" s="91"/>
      <c r="F26" s="91"/>
      <c r="G26" s="91">
        <f t="shared" si="1"/>
        <v>0</v>
      </c>
      <c r="H26" s="92"/>
      <c r="I26" s="191"/>
    </row>
    <row r="27" spans="1:9" s="86" customFormat="1" ht="12.75" customHeight="1">
      <c r="A27" s="83" t="s">
        <v>105</v>
      </c>
      <c r="B27" s="84"/>
      <c r="C27" s="84"/>
      <c r="D27" s="84"/>
      <c r="E27" s="84">
        <v>5</v>
      </c>
      <c r="F27" s="84">
        <v>5</v>
      </c>
      <c r="G27" s="84">
        <f>SUM(B27:F27)</f>
        <v>10</v>
      </c>
      <c r="H27" s="85" t="s">
        <v>69</v>
      </c>
      <c r="I27" s="189">
        <f>SUM(G27:G34)</f>
        <v>12</v>
      </c>
    </row>
    <row r="28" spans="1:9" s="86" customFormat="1" ht="12.75" customHeight="1">
      <c r="A28" s="87" t="s">
        <v>121</v>
      </c>
      <c r="B28" s="88"/>
      <c r="C28" s="88"/>
      <c r="D28" s="88"/>
      <c r="E28" s="88"/>
      <c r="F28" s="88">
        <v>2</v>
      </c>
      <c r="G28" s="88">
        <f aca="true" t="shared" si="2" ref="G28:G34">SUM(B28:F28)</f>
        <v>2</v>
      </c>
      <c r="H28" s="89" t="s">
        <v>80</v>
      </c>
      <c r="I28" s="190"/>
    </row>
    <row r="29" spans="1:9" s="86" customFormat="1" ht="12.75" customHeight="1">
      <c r="A29" s="87" t="s">
        <v>107</v>
      </c>
      <c r="B29" s="88"/>
      <c r="C29" s="88"/>
      <c r="D29" s="88"/>
      <c r="E29" s="88"/>
      <c r="F29" s="88"/>
      <c r="G29" s="88">
        <f t="shared" si="2"/>
        <v>0</v>
      </c>
      <c r="H29" s="89"/>
      <c r="I29" s="190"/>
    </row>
    <row r="30" spans="1:9" s="86" customFormat="1" ht="12.75" customHeight="1">
      <c r="A30" s="87" t="s">
        <v>116</v>
      </c>
      <c r="B30" s="88"/>
      <c r="C30" s="88"/>
      <c r="D30" s="88"/>
      <c r="E30" s="88"/>
      <c r="F30" s="88"/>
      <c r="G30" s="88">
        <f t="shared" si="2"/>
        <v>0</v>
      </c>
      <c r="H30" s="89"/>
      <c r="I30" s="190"/>
    </row>
    <row r="31" spans="1:9" s="86" customFormat="1" ht="12.75" customHeight="1">
      <c r="A31" s="87" t="s">
        <v>109</v>
      </c>
      <c r="B31" s="88"/>
      <c r="C31" s="88"/>
      <c r="D31" s="88"/>
      <c r="E31" s="88"/>
      <c r="F31" s="88"/>
      <c r="G31" s="88">
        <f t="shared" si="2"/>
        <v>0</v>
      </c>
      <c r="H31" s="89"/>
      <c r="I31" s="190"/>
    </row>
    <row r="32" spans="1:9" s="86" customFormat="1" ht="12.75" customHeight="1">
      <c r="A32" s="87" t="s">
        <v>78</v>
      </c>
      <c r="B32" s="88"/>
      <c r="C32" s="88"/>
      <c r="D32" s="88"/>
      <c r="E32" s="88"/>
      <c r="F32" s="88"/>
      <c r="G32" s="88">
        <f t="shared" si="2"/>
        <v>0</v>
      </c>
      <c r="H32" s="89"/>
      <c r="I32" s="190"/>
    </row>
    <row r="33" spans="1:9" s="86" customFormat="1" ht="12.75" customHeight="1">
      <c r="A33" s="87" t="s">
        <v>175</v>
      </c>
      <c r="B33" s="88"/>
      <c r="C33" s="88"/>
      <c r="D33" s="88"/>
      <c r="E33" s="88"/>
      <c r="F33" s="88"/>
      <c r="G33" s="88">
        <f t="shared" si="2"/>
        <v>0</v>
      </c>
      <c r="H33" s="89"/>
      <c r="I33" s="190"/>
    </row>
    <row r="34" spans="1:9" s="86" customFormat="1" ht="12.75" customHeight="1" thickBot="1">
      <c r="A34" s="90"/>
      <c r="B34" s="91"/>
      <c r="C34" s="91"/>
      <c r="D34" s="91"/>
      <c r="E34" s="91"/>
      <c r="F34" s="91"/>
      <c r="G34" s="91">
        <f t="shared" si="2"/>
        <v>0</v>
      </c>
      <c r="H34" s="92"/>
      <c r="I34" s="191"/>
    </row>
    <row r="35" spans="1:9" s="86" customFormat="1" ht="12.75" customHeight="1">
      <c r="A35" s="83" t="s">
        <v>105</v>
      </c>
      <c r="B35" s="84">
        <v>3</v>
      </c>
      <c r="C35" s="84">
        <v>3</v>
      </c>
      <c r="D35" s="84"/>
      <c r="E35" s="84"/>
      <c r="F35" s="84"/>
      <c r="G35" s="84">
        <f>SUM(B35:F35)</f>
        <v>6</v>
      </c>
      <c r="H35" s="85" t="s">
        <v>57</v>
      </c>
      <c r="I35" s="189">
        <f>SUM(G35:G42)</f>
        <v>12</v>
      </c>
    </row>
    <row r="36" spans="1:9" s="86" customFormat="1" ht="12.75" customHeight="1">
      <c r="A36" s="87" t="s">
        <v>121</v>
      </c>
      <c r="B36" s="88"/>
      <c r="C36" s="88"/>
      <c r="D36" s="88"/>
      <c r="E36" s="88">
        <v>3</v>
      </c>
      <c r="F36" s="88">
        <v>3</v>
      </c>
      <c r="G36" s="88">
        <f aca="true" t="shared" si="3" ref="G36:G42">SUM(B36:F36)</f>
        <v>6</v>
      </c>
      <c r="H36" s="89" t="s">
        <v>20</v>
      </c>
      <c r="I36" s="190"/>
    </row>
    <row r="37" spans="1:9" s="86" customFormat="1" ht="12.75" customHeight="1">
      <c r="A37" s="87" t="s">
        <v>107</v>
      </c>
      <c r="B37" s="88"/>
      <c r="C37" s="88"/>
      <c r="D37" s="88"/>
      <c r="E37" s="88"/>
      <c r="F37" s="88"/>
      <c r="G37" s="88">
        <f t="shared" si="3"/>
        <v>0</v>
      </c>
      <c r="H37" s="89"/>
      <c r="I37" s="190"/>
    </row>
    <row r="38" spans="1:9" s="86" customFormat="1" ht="12.75" customHeight="1">
      <c r="A38" s="87" t="s">
        <v>181</v>
      </c>
      <c r="B38" s="88"/>
      <c r="C38" s="88"/>
      <c r="D38" s="88"/>
      <c r="E38" s="88"/>
      <c r="F38" s="88"/>
      <c r="G38" s="88">
        <f t="shared" si="3"/>
        <v>0</v>
      </c>
      <c r="H38" s="89"/>
      <c r="I38" s="190"/>
    </row>
    <row r="39" spans="1:9" s="86" customFormat="1" ht="12.75" customHeight="1">
      <c r="A39" s="87" t="s">
        <v>109</v>
      </c>
      <c r="B39" s="88"/>
      <c r="C39" s="88"/>
      <c r="D39" s="88"/>
      <c r="E39" s="88"/>
      <c r="F39" s="88"/>
      <c r="G39" s="88">
        <f t="shared" si="3"/>
        <v>0</v>
      </c>
      <c r="H39" s="89"/>
      <c r="I39" s="190"/>
    </row>
    <row r="40" spans="1:9" s="86" customFormat="1" ht="12.75" customHeight="1">
      <c r="A40" s="87" t="s">
        <v>78</v>
      </c>
      <c r="B40" s="88"/>
      <c r="C40" s="88"/>
      <c r="D40" s="88"/>
      <c r="E40" s="88"/>
      <c r="F40" s="88"/>
      <c r="G40" s="88">
        <f t="shared" si="3"/>
        <v>0</v>
      </c>
      <c r="H40" s="89"/>
      <c r="I40" s="190"/>
    </row>
    <row r="41" spans="1:9" s="86" customFormat="1" ht="12.75" customHeight="1">
      <c r="A41" s="87" t="s">
        <v>179</v>
      </c>
      <c r="B41" s="88"/>
      <c r="C41" s="88"/>
      <c r="D41" s="88"/>
      <c r="E41" s="88"/>
      <c r="F41" s="88"/>
      <c r="G41" s="88">
        <f t="shared" si="3"/>
        <v>0</v>
      </c>
      <c r="H41" s="89"/>
      <c r="I41" s="190"/>
    </row>
    <row r="42" spans="1:9" s="86" customFormat="1" ht="8.25" customHeight="1" thickBot="1">
      <c r="A42" s="90"/>
      <c r="B42" s="91"/>
      <c r="C42" s="91"/>
      <c r="D42" s="91"/>
      <c r="E42" s="91"/>
      <c r="F42" s="91"/>
      <c r="G42" s="91">
        <f t="shared" si="3"/>
        <v>0</v>
      </c>
      <c r="H42" s="92"/>
      <c r="I42" s="191"/>
    </row>
    <row r="43" spans="1:9" s="86" customFormat="1" ht="12.75" customHeight="1">
      <c r="A43" s="83" t="s">
        <v>105</v>
      </c>
      <c r="B43" s="84">
        <v>6</v>
      </c>
      <c r="C43" s="84"/>
      <c r="D43" s="84"/>
      <c r="E43" s="84"/>
      <c r="F43" s="84">
        <v>6</v>
      </c>
      <c r="G43" s="84">
        <f>SUM(B43:F43)</f>
        <v>12</v>
      </c>
      <c r="H43" s="85" t="s">
        <v>79</v>
      </c>
      <c r="I43" s="189">
        <f>SUM(G43:G50)</f>
        <v>12</v>
      </c>
    </row>
    <row r="44" spans="1:9" s="86" customFormat="1" ht="12.75" customHeight="1">
      <c r="A44" s="87" t="s">
        <v>121</v>
      </c>
      <c r="B44" s="88"/>
      <c r="C44" s="88"/>
      <c r="D44" s="88"/>
      <c r="E44" s="88"/>
      <c r="F44" s="88"/>
      <c r="G44" s="88">
        <f aca="true" t="shared" si="4" ref="G44:G50">SUM(B44:F44)</f>
        <v>0</v>
      </c>
      <c r="H44" s="89"/>
      <c r="I44" s="190"/>
    </row>
    <row r="45" spans="1:9" s="86" customFormat="1" ht="12.75" customHeight="1">
      <c r="A45" s="87" t="s">
        <v>107</v>
      </c>
      <c r="B45" s="88"/>
      <c r="C45" s="88"/>
      <c r="D45" s="88"/>
      <c r="E45" s="88"/>
      <c r="F45" s="88"/>
      <c r="G45" s="88">
        <f t="shared" si="4"/>
        <v>0</v>
      </c>
      <c r="H45" s="89"/>
      <c r="I45" s="190"/>
    </row>
    <row r="46" spans="1:9" s="86" customFormat="1" ht="12.75" customHeight="1">
      <c r="A46" s="87" t="s">
        <v>182</v>
      </c>
      <c r="B46" s="88"/>
      <c r="C46" s="88"/>
      <c r="D46" s="88"/>
      <c r="E46" s="88"/>
      <c r="F46" s="88"/>
      <c r="G46" s="88">
        <f t="shared" si="4"/>
        <v>0</v>
      </c>
      <c r="H46" s="89"/>
      <c r="I46" s="190"/>
    </row>
    <row r="47" spans="1:9" s="86" customFormat="1" ht="12.75" customHeight="1">
      <c r="A47" s="87" t="s">
        <v>109</v>
      </c>
      <c r="B47" s="88"/>
      <c r="C47" s="88"/>
      <c r="D47" s="88"/>
      <c r="E47" s="88"/>
      <c r="F47" s="88"/>
      <c r="G47" s="88">
        <f t="shared" si="4"/>
        <v>0</v>
      </c>
      <c r="H47" s="89"/>
      <c r="I47" s="190"/>
    </row>
    <row r="48" spans="1:9" s="86" customFormat="1" ht="12.75" customHeight="1">
      <c r="A48" s="87" t="s">
        <v>78</v>
      </c>
      <c r="B48" s="88"/>
      <c r="C48" s="88"/>
      <c r="D48" s="88"/>
      <c r="E48" s="88"/>
      <c r="F48" s="88"/>
      <c r="G48" s="88">
        <f t="shared" si="4"/>
        <v>0</v>
      </c>
      <c r="H48" s="89"/>
      <c r="I48" s="190"/>
    </row>
    <row r="49" spans="1:9" s="86" customFormat="1" ht="12.75" customHeight="1">
      <c r="A49" s="87" t="s">
        <v>180</v>
      </c>
      <c r="B49" s="88"/>
      <c r="C49" s="88"/>
      <c r="D49" s="88"/>
      <c r="E49" s="88"/>
      <c r="F49" s="88"/>
      <c r="G49" s="88">
        <f t="shared" si="4"/>
        <v>0</v>
      </c>
      <c r="H49" s="89"/>
      <c r="I49" s="190"/>
    </row>
    <row r="50" spans="1:9" s="86" customFormat="1" ht="12.75" customHeight="1" thickBot="1">
      <c r="A50" s="90"/>
      <c r="B50" s="91"/>
      <c r="C50" s="91"/>
      <c r="D50" s="91"/>
      <c r="E50" s="91"/>
      <c r="F50" s="91"/>
      <c r="G50" s="91">
        <f t="shared" si="4"/>
        <v>0</v>
      </c>
      <c r="H50" s="92"/>
      <c r="I50" s="191"/>
    </row>
    <row r="51" spans="1:9" s="86" customFormat="1" ht="12.75" customHeight="1">
      <c r="A51" s="83" t="s">
        <v>105</v>
      </c>
      <c r="B51" s="84"/>
      <c r="C51" s="84"/>
      <c r="D51" s="84"/>
      <c r="E51" s="84"/>
      <c r="F51" s="84"/>
      <c r="G51" s="84">
        <f>SUM(B51:F51)</f>
        <v>0</v>
      </c>
      <c r="H51" s="85" t="s">
        <v>115</v>
      </c>
      <c r="I51" s="189">
        <f>SUM(G51:G58)</f>
        <v>0</v>
      </c>
    </row>
    <row r="52" spans="1:9" s="86" customFormat="1" ht="12.75" customHeight="1">
      <c r="A52" s="87" t="s">
        <v>121</v>
      </c>
      <c r="B52" s="88"/>
      <c r="C52" s="88"/>
      <c r="D52" s="88"/>
      <c r="E52" s="88"/>
      <c r="F52" s="88"/>
      <c r="G52" s="88">
        <f aca="true" t="shared" si="5" ref="G52:G58">SUM(B52:F52)</f>
        <v>0</v>
      </c>
      <c r="H52" s="89"/>
      <c r="I52" s="190"/>
    </row>
    <row r="53" spans="1:9" s="86" customFormat="1" ht="12.75" customHeight="1">
      <c r="A53" s="87" t="s">
        <v>107</v>
      </c>
      <c r="B53" s="88"/>
      <c r="C53" s="88"/>
      <c r="D53" s="88"/>
      <c r="E53" s="88"/>
      <c r="F53" s="88"/>
      <c r="G53" s="88">
        <f t="shared" si="5"/>
        <v>0</v>
      </c>
      <c r="H53" s="89"/>
      <c r="I53" s="190"/>
    </row>
    <row r="54" spans="1:9" s="86" customFormat="1" ht="12.75" customHeight="1">
      <c r="A54" s="87" t="s">
        <v>117</v>
      </c>
      <c r="B54" s="88"/>
      <c r="C54" s="88"/>
      <c r="D54" s="88"/>
      <c r="E54" s="88"/>
      <c r="F54" s="88"/>
      <c r="G54" s="88">
        <f t="shared" si="5"/>
        <v>0</v>
      </c>
      <c r="H54" s="89"/>
      <c r="I54" s="190"/>
    </row>
    <row r="55" spans="1:9" s="86" customFormat="1" ht="12.75" customHeight="1">
      <c r="A55" s="87" t="s">
        <v>109</v>
      </c>
      <c r="B55" s="88"/>
      <c r="C55" s="88"/>
      <c r="D55" s="88"/>
      <c r="E55" s="88"/>
      <c r="F55" s="88"/>
      <c r="G55" s="88">
        <f t="shared" si="5"/>
        <v>0</v>
      </c>
      <c r="H55" s="89"/>
      <c r="I55" s="190"/>
    </row>
    <row r="56" spans="1:9" s="86" customFormat="1" ht="12.75" customHeight="1">
      <c r="A56" s="87" t="s">
        <v>78</v>
      </c>
      <c r="B56" s="88"/>
      <c r="C56" s="88"/>
      <c r="D56" s="88"/>
      <c r="E56" s="88"/>
      <c r="F56" s="88"/>
      <c r="G56" s="88">
        <f t="shared" si="5"/>
        <v>0</v>
      </c>
      <c r="H56" s="89"/>
      <c r="I56" s="190"/>
    </row>
    <row r="57" spans="1:9" s="86" customFormat="1" ht="12.75" customHeight="1">
      <c r="A57" s="87" t="s">
        <v>114</v>
      </c>
      <c r="B57" s="88"/>
      <c r="C57" s="88"/>
      <c r="D57" s="88"/>
      <c r="E57" s="88"/>
      <c r="F57" s="88"/>
      <c r="G57" s="88">
        <f t="shared" si="5"/>
        <v>0</v>
      </c>
      <c r="H57" s="89"/>
      <c r="I57" s="190"/>
    </row>
    <row r="58" spans="1:9" s="86" customFormat="1" ht="12.75" customHeight="1" thickBot="1">
      <c r="A58" s="90"/>
      <c r="B58" s="91"/>
      <c r="C58" s="91"/>
      <c r="D58" s="91"/>
      <c r="E58" s="91"/>
      <c r="F58" s="91"/>
      <c r="G58" s="91">
        <f t="shared" si="5"/>
        <v>0</v>
      </c>
      <c r="H58" s="92"/>
      <c r="I58" s="191"/>
    </row>
    <row r="59" spans="1:9" s="86" customFormat="1" ht="12.75" customHeight="1">
      <c r="A59" s="83" t="s">
        <v>105</v>
      </c>
      <c r="B59" s="84">
        <v>5</v>
      </c>
      <c r="C59" s="84">
        <v>5</v>
      </c>
      <c r="D59" s="84">
        <v>5</v>
      </c>
      <c r="E59" s="84">
        <v>5</v>
      </c>
      <c r="F59" s="84">
        <v>5</v>
      </c>
      <c r="G59" s="84">
        <f>SUM(B59:F59)</f>
        <v>25</v>
      </c>
      <c r="H59" s="85" t="s">
        <v>183</v>
      </c>
      <c r="I59" s="189">
        <f>SUM(G59:G66)</f>
        <v>25</v>
      </c>
    </row>
    <row r="60" spans="1:9" s="86" customFormat="1" ht="12.75" customHeight="1">
      <c r="A60" s="87" t="s">
        <v>121</v>
      </c>
      <c r="B60" s="88"/>
      <c r="C60" s="88"/>
      <c r="D60" s="88"/>
      <c r="E60" s="88"/>
      <c r="F60" s="88"/>
      <c r="G60" s="88">
        <f aca="true" t="shared" si="6" ref="G60:G66">SUM(B60:F60)</f>
        <v>0</v>
      </c>
      <c r="H60" s="89"/>
      <c r="I60" s="190"/>
    </row>
    <row r="61" spans="1:9" s="86" customFormat="1" ht="12.75" customHeight="1">
      <c r="A61" s="87" t="s">
        <v>107</v>
      </c>
      <c r="B61" s="88"/>
      <c r="C61" s="88"/>
      <c r="D61" s="88"/>
      <c r="E61" s="88"/>
      <c r="F61" s="88"/>
      <c r="G61" s="88">
        <f t="shared" si="6"/>
        <v>0</v>
      </c>
      <c r="H61" s="89"/>
      <c r="I61" s="190"/>
    </row>
    <row r="62" spans="1:9" s="86" customFormat="1" ht="12.75" customHeight="1">
      <c r="A62" s="87" t="s">
        <v>184</v>
      </c>
      <c r="B62" s="88"/>
      <c r="C62" s="88"/>
      <c r="D62" s="88"/>
      <c r="E62" s="88"/>
      <c r="F62" s="88"/>
      <c r="G62" s="88">
        <f t="shared" si="6"/>
        <v>0</v>
      </c>
      <c r="H62" s="89"/>
      <c r="I62" s="190"/>
    </row>
    <row r="63" spans="1:9" s="86" customFormat="1" ht="12.75" customHeight="1">
      <c r="A63" s="87" t="s">
        <v>109</v>
      </c>
      <c r="B63" s="88"/>
      <c r="C63" s="88"/>
      <c r="D63" s="88"/>
      <c r="E63" s="88"/>
      <c r="F63" s="88"/>
      <c r="G63" s="88">
        <f t="shared" si="6"/>
        <v>0</v>
      </c>
      <c r="H63" s="89"/>
      <c r="I63" s="190"/>
    </row>
    <row r="64" spans="1:9" s="86" customFormat="1" ht="12.75" customHeight="1">
      <c r="A64" s="87" t="s">
        <v>78</v>
      </c>
      <c r="B64" s="88"/>
      <c r="C64" s="88"/>
      <c r="D64" s="88"/>
      <c r="E64" s="88"/>
      <c r="F64" s="88"/>
      <c r="G64" s="88">
        <f t="shared" si="6"/>
        <v>0</v>
      </c>
      <c r="H64" s="89"/>
      <c r="I64" s="190"/>
    </row>
    <row r="65" spans="1:9" s="86" customFormat="1" ht="12.75" customHeight="1">
      <c r="A65" s="87" t="s">
        <v>112</v>
      </c>
      <c r="B65" s="88"/>
      <c r="C65" s="88"/>
      <c r="D65" s="88"/>
      <c r="E65" s="88"/>
      <c r="F65" s="88"/>
      <c r="G65" s="88">
        <f t="shared" si="6"/>
        <v>0</v>
      </c>
      <c r="H65" s="89"/>
      <c r="I65" s="190"/>
    </row>
    <row r="66" spans="1:9" s="86" customFormat="1" ht="9" customHeight="1" thickBot="1">
      <c r="A66" s="90"/>
      <c r="B66" s="91"/>
      <c r="C66" s="91"/>
      <c r="D66" s="91"/>
      <c r="E66" s="91"/>
      <c r="F66" s="91"/>
      <c r="G66" s="91">
        <f t="shared" si="6"/>
        <v>0</v>
      </c>
      <c r="H66" s="92"/>
      <c r="I66" s="191"/>
    </row>
    <row r="67" spans="1:9" s="86" customFormat="1" ht="12.75" customHeight="1" hidden="1">
      <c r="A67" s="83" t="s">
        <v>105</v>
      </c>
      <c r="B67" s="84">
        <v>4</v>
      </c>
      <c r="C67" s="84">
        <v>4</v>
      </c>
      <c r="D67" s="84">
        <v>4</v>
      </c>
      <c r="E67" s="84">
        <v>4</v>
      </c>
      <c r="F67" s="84">
        <v>4</v>
      </c>
      <c r="G67" s="84">
        <f>SUM(B67:F67)</f>
        <v>20</v>
      </c>
      <c r="H67" s="85" t="s">
        <v>187</v>
      </c>
      <c r="I67" s="189">
        <f>SUM(G67:G74)</f>
        <v>24</v>
      </c>
    </row>
    <row r="68" spans="1:9" s="86" customFormat="1" ht="12.75" customHeight="1" hidden="1">
      <c r="A68" s="87" t="s">
        <v>121</v>
      </c>
      <c r="B68" s="88"/>
      <c r="C68" s="88"/>
      <c r="D68" s="88">
        <v>2</v>
      </c>
      <c r="E68" s="88"/>
      <c r="F68" s="88"/>
      <c r="G68" s="88">
        <f aca="true" t="shared" si="7" ref="G68:G74">SUM(B68:F68)</f>
        <v>2</v>
      </c>
      <c r="H68" s="89" t="s">
        <v>80</v>
      </c>
      <c r="I68" s="190"/>
    </row>
    <row r="69" spans="1:9" s="86" customFormat="1" ht="12.75" customHeight="1" hidden="1">
      <c r="A69" s="87" t="s">
        <v>107</v>
      </c>
      <c r="B69" s="88">
        <v>2</v>
      </c>
      <c r="C69" s="88"/>
      <c r="D69" s="88"/>
      <c r="E69" s="88"/>
      <c r="F69" s="88"/>
      <c r="G69" s="88">
        <f t="shared" si="7"/>
        <v>2</v>
      </c>
      <c r="H69" s="89" t="s">
        <v>13</v>
      </c>
      <c r="I69" s="190"/>
    </row>
    <row r="70" spans="1:9" s="86" customFormat="1" ht="12.75" customHeight="1" hidden="1">
      <c r="A70" s="87" t="s">
        <v>186</v>
      </c>
      <c r="B70" s="88"/>
      <c r="C70" s="88"/>
      <c r="D70" s="88"/>
      <c r="E70" s="88"/>
      <c r="F70" s="88"/>
      <c r="G70" s="88">
        <f t="shared" si="7"/>
        <v>0</v>
      </c>
      <c r="H70" s="89"/>
      <c r="I70" s="190"/>
    </row>
    <row r="71" spans="1:9" s="86" customFormat="1" ht="12.75" customHeight="1" hidden="1">
      <c r="A71" s="87" t="s">
        <v>109</v>
      </c>
      <c r="B71" s="88"/>
      <c r="C71" s="88"/>
      <c r="D71" s="88"/>
      <c r="E71" s="88"/>
      <c r="F71" s="88"/>
      <c r="G71" s="88">
        <f t="shared" si="7"/>
        <v>0</v>
      </c>
      <c r="H71" s="89"/>
      <c r="I71" s="190"/>
    </row>
    <row r="72" spans="1:9" s="86" customFormat="1" ht="12.75" customHeight="1" hidden="1">
      <c r="A72" s="87" t="s">
        <v>78</v>
      </c>
      <c r="B72" s="88"/>
      <c r="C72" s="88"/>
      <c r="D72" s="88"/>
      <c r="E72" s="88"/>
      <c r="F72" s="88"/>
      <c r="G72" s="88">
        <f t="shared" si="7"/>
        <v>0</v>
      </c>
      <c r="H72" s="89"/>
      <c r="I72" s="190"/>
    </row>
    <row r="73" spans="1:9" s="86" customFormat="1" ht="12.75" customHeight="1" hidden="1">
      <c r="A73" s="87" t="s">
        <v>112</v>
      </c>
      <c r="B73" s="88"/>
      <c r="C73" s="88"/>
      <c r="D73" s="88"/>
      <c r="E73" s="88"/>
      <c r="F73" s="88"/>
      <c r="G73" s="88">
        <f t="shared" si="7"/>
        <v>0</v>
      </c>
      <c r="H73" s="89"/>
      <c r="I73" s="190"/>
    </row>
    <row r="74" spans="1:9" s="86" customFormat="1" ht="12.75" customHeight="1" hidden="1" thickBot="1">
      <c r="A74" s="90"/>
      <c r="B74" s="91"/>
      <c r="C74" s="91"/>
      <c r="D74" s="91"/>
      <c r="E74" s="91"/>
      <c r="F74" s="91"/>
      <c r="G74" s="91">
        <f t="shared" si="7"/>
        <v>0</v>
      </c>
      <c r="H74" s="92"/>
      <c r="I74" s="191"/>
    </row>
    <row r="75" spans="1:9" s="86" customFormat="1" ht="12.75" customHeight="1" hidden="1">
      <c r="A75" s="83" t="s">
        <v>105</v>
      </c>
      <c r="B75" s="84">
        <v>5</v>
      </c>
      <c r="C75" s="84">
        <v>5</v>
      </c>
      <c r="D75" s="84">
        <v>5</v>
      </c>
      <c r="E75" s="84">
        <v>5</v>
      </c>
      <c r="F75" s="84">
        <v>5</v>
      </c>
      <c r="G75" s="84">
        <f>SUM(B75:F75)</f>
        <v>25</v>
      </c>
      <c r="H75" s="85" t="s">
        <v>11</v>
      </c>
      <c r="I75" s="189">
        <f>SUM(G75:G82)</f>
        <v>25</v>
      </c>
    </row>
    <row r="76" spans="1:9" s="86" customFormat="1" ht="12.75" customHeight="1" hidden="1">
      <c r="A76" s="87" t="s">
        <v>121</v>
      </c>
      <c r="B76" s="88"/>
      <c r="C76" s="88"/>
      <c r="D76" s="88"/>
      <c r="E76" s="88"/>
      <c r="F76" s="88"/>
      <c r="G76" s="88">
        <f aca="true" t="shared" si="8" ref="G76:G82">SUM(B76:F76)</f>
        <v>0</v>
      </c>
      <c r="H76" s="89"/>
      <c r="I76" s="190"/>
    </row>
    <row r="77" spans="1:9" s="86" customFormat="1" ht="12.75" customHeight="1" hidden="1">
      <c r="A77" s="87" t="s">
        <v>107</v>
      </c>
      <c r="B77" s="88"/>
      <c r="C77" s="88"/>
      <c r="D77" s="88"/>
      <c r="E77" s="88"/>
      <c r="F77" s="88"/>
      <c r="G77" s="88">
        <f t="shared" si="8"/>
        <v>0</v>
      </c>
      <c r="H77" s="89"/>
      <c r="I77" s="190"/>
    </row>
    <row r="78" spans="1:9" s="86" customFormat="1" ht="12.75" customHeight="1" hidden="1">
      <c r="A78" s="87" t="s">
        <v>185</v>
      </c>
      <c r="B78" s="88"/>
      <c r="C78" s="88"/>
      <c r="D78" s="88"/>
      <c r="E78" s="88"/>
      <c r="F78" s="88"/>
      <c r="G78" s="88">
        <f t="shared" si="8"/>
        <v>0</v>
      </c>
      <c r="H78" s="89"/>
      <c r="I78" s="190"/>
    </row>
    <row r="79" spans="1:9" s="86" customFormat="1" ht="12.75" customHeight="1" hidden="1">
      <c r="A79" s="87" t="s">
        <v>109</v>
      </c>
      <c r="B79" s="88"/>
      <c r="C79" s="88"/>
      <c r="D79" s="88"/>
      <c r="E79" s="88"/>
      <c r="F79" s="88"/>
      <c r="G79" s="88">
        <f t="shared" si="8"/>
        <v>0</v>
      </c>
      <c r="H79" s="89"/>
      <c r="I79" s="190"/>
    </row>
    <row r="80" spans="1:9" s="86" customFormat="1" ht="12.75" customHeight="1" hidden="1">
      <c r="A80" s="87" t="s">
        <v>78</v>
      </c>
      <c r="B80" s="88"/>
      <c r="C80" s="88"/>
      <c r="D80" s="88"/>
      <c r="E80" s="88"/>
      <c r="F80" s="88"/>
      <c r="G80" s="88">
        <f t="shared" si="8"/>
        <v>0</v>
      </c>
      <c r="H80" s="89"/>
      <c r="I80" s="190"/>
    </row>
    <row r="81" spans="1:9" s="86" customFormat="1" ht="12.75" customHeight="1" hidden="1">
      <c r="A81" s="87" t="s">
        <v>113</v>
      </c>
      <c r="B81" s="88"/>
      <c r="C81" s="88"/>
      <c r="D81" s="88"/>
      <c r="E81" s="88"/>
      <c r="F81" s="88"/>
      <c r="G81" s="88">
        <f t="shared" si="8"/>
        <v>0</v>
      </c>
      <c r="H81" s="89"/>
      <c r="I81" s="190"/>
    </row>
    <row r="82" spans="1:9" s="86" customFormat="1" ht="12.75" customHeight="1" hidden="1" thickBot="1">
      <c r="A82" s="90"/>
      <c r="B82" s="91"/>
      <c r="C82" s="91"/>
      <c r="D82" s="91"/>
      <c r="E82" s="91"/>
      <c r="F82" s="91"/>
      <c r="G82" s="91">
        <f t="shared" si="8"/>
        <v>0</v>
      </c>
      <c r="H82" s="92"/>
      <c r="I82" s="191"/>
    </row>
    <row r="83" spans="1:9" s="86" customFormat="1" ht="12.75" customHeight="1" hidden="1">
      <c r="A83" s="83" t="s">
        <v>105</v>
      </c>
      <c r="B83" s="84"/>
      <c r="C83" s="84"/>
      <c r="D83" s="84"/>
      <c r="E83" s="84"/>
      <c r="F83" s="84"/>
      <c r="G83" s="84">
        <f>SUM(B83:F83)</f>
        <v>0</v>
      </c>
      <c r="H83" s="85"/>
      <c r="I83" s="189">
        <f>SUM(G83:G90)</f>
        <v>0</v>
      </c>
    </row>
    <row r="84" spans="1:9" s="86" customFormat="1" ht="12.75" customHeight="1" hidden="1">
      <c r="A84" s="87" t="s">
        <v>106</v>
      </c>
      <c r="B84" s="88"/>
      <c r="C84" s="88"/>
      <c r="D84" s="88"/>
      <c r="E84" s="88"/>
      <c r="F84" s="88"/>
      <c r="G84" s="88">
        <f aca="true" t="shared" si="9" ref="G84:G90">SUM(B84:F84)</f>
        <v>0</v>
      </c>
      <c r="H84" s="89"/>
      <c r="I84" s="190"/>
    </row>
    <row r="85" spans="1:9" s="86" customFormat="1" ht="12.75" customHeight="1" hidden="1">
      <c r="A85" s="87" t="s">
        <v>107</v>
      </c>
      <c r="B85" s="88"/>
      <c r="C85" s="88"/>
      <c r="D85" s="88"/>
      <c r="E85" s="88"/>
      <c r="F85" s="88"/>
      <c r="G85" s="88">
        <f t="shared" si="9"/>
        <v>0</v>
      </c>
      <c r="H85" s="89"/>
      <c r="I85" s="190"/>
    </row>
    <row r="86" spans="1:9" s="86" customFormat="1" ht="12.75" customHeight="1" hidden="1">
      <c r="A86" s="87" t="s">
        <v>108</v>
      </c>
      <c r="B86" s="88"/>
      <c r="C86" s="88"/>
      <c r="D86" s="88"/>
      <c r="E86" s="88"/>
      <c r="F86" s="88"/>
      <c r="G86" s="88">
        <f t="shared" si="9"/>
        <v>0</v>
      </c>
      <c r="H86" s="89"/>
      <c r="I86" s="190"/>
    </row>
    <row r="87" spans="1:9" s="86" customFormat="1" ht="12.75" customHeight="1" hidden="1">
      <c r="A87" s="87" t="s">
        <v>109</v>
      </c>
      <c r="B87" s="88"/>
      <c r="C87" s="88"/>
      <c r="D87" s="88"/>
      <c r="E87" s="88"/>
      <c r="F87" s="88"/>
      <c r="G87" s="88">
        <f t="shared" si="9"/>
        <v>0</v>
      </c>
      <c r="H87" s="89"/>
      <c r="I87" s="190"/>
    </row>
    <row r="88" spans="1:9" s="86" customFormat="1" ht="12.75" customHeight="1" hidden="1">
      <c r="A88" s="87" t="s">
        <v>78</v>
      </c>
      <c r="B88" s="88"/>
      <c r="C88" s="88"/>
      <c r="D88" s="88"/>
      <c r="E88" s="88"/>
      <c r="F88" s="88"/>
      <c r="G88" s="88">
        <f t="shared" si="9"/>
        <v>0</v>
      </c>
      <c r="H88" s="89"/>
      <c r="I88" s="190"/>
    </row>
    <row r="89" spans="1:9" s="86" customFormat="1" ht="12.75" customHeight="1" hidden="1">
      <c r="A89" s="87" t="s">
        <v>122</v>
      </c>
      <c r="B89" s="88"/>
      <c r="C89" s="88"/>
      <c r="D89" s="88"/>
      <c r="E89" s="88"/>
      <c r="F89" s="88"/>
      <c r="G89" s="88">
        <f t="shared" si="9"/>
        <v>0</v>
      </c>
      <c r="H89" s="89"/>
      <c r="I89" s="190"/>
    </row>
    <row r="90" spans="1:9" s="86" customFormat="1" ht="12.75" customHeight="1" hidden="1" thickBot="1">
      <c r="A90" s="90"/>
      <c r="B90" s="91"/>
      <c r="C90" s="91"/>
      <c r="D90" s="91"/>
      <c r="E90" s="91"/>
      <c r="F90" s="91"/>
      <c r="G90" s="91">
        <f t="shared" si="9"/>
        <v>0</v>
      </c>
      <c r="H90" s="92"/>
      <c r="I90" s="191"/>
    </row>
    <row r="91" spans="1:9" s="86" customFormat="1" ht="12.75" customHeight="1">
      <c r="A91" s="83" t="s">
        <v>105</v>
      </c>
      <c r="B91" s="84"/>
      <c r="C91" s="84"/>
      <c r="D91" s="84"/>
      <c r="E91" s="84"/>
      <c r="F91" s="84"/>
      <c r="G91" s="84">
        <f>SUM(B91:F91)</f>
        <v>0</v>
      </c>
      <c r="H91" s="85"/>
      <c r="I91" s="204">
        <f>SUM(G91:G98)</f>
        <v>0</v>
      </c>
    </row>
    <row r="92" spans="1:9" s="86" customFormat="1" ht="12.75" customHeight="1">
      <c r="A92" s="87" t="s">
        <v>106</v>
      </c>
      <c r="B92" s="88"/>
      <c r="C92" s="88"/>
      <c r="D92" s="88"/>
      <c r="E92" s="88"/>
      <c r="F92" s="88"/>
      <c r="G92" s="88">
        <f aca="true" t="shared" si="10" ref="G92:G98">SUM(B92:F92)</f>
        <v>0</v>
      </c>
      <c r="H92" s="89"/>
      <c r="I92" s="205"/>
    </row>
    <row r="93" spans="1:9" s="86" customFormat="1" ht="12.75" customHeight="1">
      <c r="A93" s="87" t="s">
        <v>107</v>
      </c>
      <c r="B93" s="88"/>
      <c r="C93" s="88"/>
      <c r="D93" s="88"/>
      <c r="E93" s="88"/>
      <c r="F93" s="88"/>
      <c r="G93" s="88">
        <f t="shared" si="10"/>
        <v>0</v>
      </c>
      <c r="H93" s="89"/>
      <c r="I93" s="205"/>
    </row>
    <row r="94" spans="1:9" s="86" customFormat="1" ht="12.75" customHeight="1">
      <c r="A94" s="87" t="s">
        <v>108</v>
      </c>
      <c r="B94" s="88"/>
      <c r="C94" s="88"/>
      <c r="D94" s="88"/>
      <c r="E94" s="88"/>
      <c r="F94" s="88"/>
      <c r="G94" s="88">
        <f t="shared" si="10"/>
        <v>0</v>
      </c>
      <c r="H94" s="89"/>
      <c r="I94" s="205"/>
    </row>
    <row r="95" spans="1:9" s="86" customFormat="1" ht="12.75" customHeight="1">
      <c r="A95" s="87" t="s">
        <v>109</v>
      </c>
      <c r="B95" s="88"/>
      <c r="C95" s="88"/>
      <c r="D95" s="88"/>
      <c r="E95" s="88"/>
      <c r="F95" s="88"/>
      <c r="G95" s="88">
        <f t="shared" si="10"/>
        <v>0</v>
      </c>
      <c r="H95" s="89"/>
      <c r="I95" s="205"/>
    </row>
    <row r="96" spans="1:9" s="86" customFormat="1" ht="12.75" customHeight="1">
      <c r="A96" s="87" t="s">
        <v>78</v>
      </c>
      <c r="B96" s="88"/>
      <c r="C96" s="88"/>
      <c r="D96" s="88"/>
      <c r="E96" s="88"/>
      <c r="F96" s="88"/>
      <c r="G96" s="88">
        <f t="shared" si="10"/>
        <v>0</v>
      </c>
      <c r="H96" s="89"/>
      <c r="I96" s="205"/>
    </row>
    <row r="97" spans="1:9" s="86" customFormat="1" ht="12.75" customHeight="1">
      <c r="A97" s="87" t="s">
        <v>122</v>
      </c>
      <c r="B97" s="88"/>
      <c r="C97" s="88"/>
      <c r="D97" s="88"/>
      <c r="E97" s="88"/>
      <c r="F97" s="88"/>
      <c r="G97" s="88">
        <f t="shared" si="10"/>
        <v>0</v>
      </c>
      <c r="H97" s="89"/>
      <c r="I97" s="205"/>
    </row>
    <row r="98" spans="1:9" s="86" customFormat="1" ht="12.75" customHeight="1" thickBot="1">
      <c r="A98" s="90"/>
      <c r="B98" s="91"/>
      <c r="C98" s="91"/>
      <c r="D98" s="91"/>
      <c r="E98" s="91"/>
      <c r="F98" s="91"/>
      <c r="G98" s="91">
        <f t="shared" si="10"/>
        <v>0</v>
      </c>
      <c r="H98" s="92"/>
      <c r="I98" s="206"/>
    </row>
    <row r="99" spans="1:9" s="86" customFormat="1" ht="12.75" customHeight="1">
      <c r="A99" s="83" t="s">
        <v>123</v>
      </c>
      <c r="B99" s="84">
        <v>2</v>
      </c>
      <c r="C99" s="84">
        <v>2</v>
      </c>
      <c r="D99" s="84">
        <v>2</v>
      </c>
      <c r="E99" s="84">
        <v>2</v>
      </c>
      <c r="F99" s="84">
        <v>2</v>
      </c>
      <c r="G99" s="84">
        <f>SUM(B99:F99)</f>
        <v>10</v>
      </c>
      <c r="H99" s="85" t="s">
        <v>12</v>
      </c>
      <c r="I99" s="189">
        <f>SUM(G99:G106)</f>
        <v>10</v>
      </c>
    </row>
    <row r="100" spans="1:9" s="86" customFormat="1" ht="12.75" customHeight="1">
      <c r="A100" s="87" t="s">
        <v>106</v>
      </c>
      <c r="B100" s="88"/>
      <c r="C100" s="88"/>
      <c r="D100" s="88"/>
      <c r="E100" s="88"/>
      <c r="F100" s="88"/>
      <c r="G100" s="88">
        <f aca="true" t="shared" si="11" ref="G100:G106">SUM(B100:F100)</f>
        <v>0</v>
      </c>
      <c r="H100" s="89"/>
      <c r="I100" s="190"/>
    </row>
    <row r="101" spans="1:9" s="86" customFormat="1" ht="12.75" customHeight="1">
      <c r="A101" s="87" t="s">
        <v>107</v>
      </c>
      <c r="B101" s="88"/>
      <c r="C101" s="88"/>
      <c r="D101" s="88"/>
      <c r="E101" s="88"/>
      <c r="F101" s="88"/>
      <c r="G101" s="88">
        <f t="shared" si="11"/>
        <v>0</v>
      </c>
      <c r="H101" s="89"/>
      <c r="I101" s="190"/>
    </row>
    <row r="102" spans="1:9" s="86" customFormat="1" ht="12.75" customHeight="1">
      <c r="A102" s="87" t="s">
        <v>120</v>
      </c>
      <c r="B102" s="88"/>
      <c r="C102" s="88"/>
      <c r="D102" s="88"/>
      <c r="E102" s="88"/>
      <c r="F102" s="88"/>
      <c r="G102" s="88">
        <f t="shared" si="11"/>
        <v>0</v>
      </c>
      <c r="H102" s="89"/>
      <c r="I102" s="190"/>
    </row>
    <row r="103" spans="1:9" s="86" customFormat="1" ht="12.75" customHeight="1">
      <c r="A103" s="87" t="s">
        <v>109</v>
      </c>
      <c r="B103" s="88"/>
      <c r="C103" s="88"/>
      <c r="D103" s="88"/>
      <c r="E103" s="88"/>
      <c r="F103" s="88"/>
      <c r="G103" s="88">
        <f t="shared" si="11"/>
        <v>0</v>
      </c>
      <c r="H103" s="89"/>
      <c r="I103" s="190"/>
    </row>
    <row r="104" spans="1:9" s="86" customFormat="1" ht="12.75" customHeight="1">
      <c r="A104" s="87" t="s">
        <v>78</v>
      </c>
      <c r="B104" s="88"/>
      <c r="C104" s="88"/>
      <c r="D104" s="88"/>
      <c r="E104" s="88"/>
      <c r="F104" s="88"/>
      <c r="G104" s="88">
        <f t="shared" si="11"/>
        <v>0</v>
      </c>
      <c r="H104" s="89"/>
      <c r="I104" s="190"/>
    </row>
    <row r="105" spans="1:9" s="86" customFormat="1" ht="12.75" customHeight="1">
      <c r="A105" s="87" t="s">
        <v>122</v>
      </c>
      <c r="B105" s="88"/>
      <c r="C105" s="88"/>
      <c r="D105" s="88"/>
      <c r="E105" s="88"/>
      <c r="F105" s="88"/>
      <c r="G105" s="88">
        <f t="shared" si="11"/>
        <v>0</v>
      </c>
      <c r="H105" s="89"/>
      <c r="I105" s="190"/>
    </row>
    <row r="106" spans="1:9" s="86" customFormat="1" ht="8.25" customHeight="1" thickBot="1">
      <c r="A106" s="90"/>
      <c r="B106" s="91"/>
      <c r="C106" s="91"/>
      <c r="D106" s="91"/>
      <c r="E106" s="91"/>
      <c r="F106" s="91"/>
      <c r="G106" s="91">
        <f t="shared" si="11"/>
        <v>0</v>
      </c>
      <c r="H106" s="92"/>
      <c r="I106" s="191"/>
    </row>
    <row r="107" spans="1:9" ht="13.5" thickBot="1">
      <c r="A107" s="49"/>
      <c r="B107" s="50">
        <f aca="true" t="shared" si="12" ref="B107:G107">SUM(B11:B106)</f>
        <v>27</v>
      </c>
      <c r="C107" s="50">
        <f t="shared" si="12"/>
        <v>19</v>
      </c>
      <c r="D107" s="50">
        <f t="shared" si="12"/>
        <v>18</v>
      </c>
      <c r="E107" s="50">
        <f t="shared" si="12"/>
        <v>24</v>
      </c>
      <c r="F107" s="50">
        <f t="shared" si="12"/>
        <v>32</v>
      </c>
      <c r="G107" s="51">
        <f t="shared" si="12"/>
        <v>120</v>
      </c>
      <c r="H107" s="112"/>
      <c r="I107" s="113"/>
    </row>
    <row r="108" spans="1:9" ht="14.25" thickBot="1">
      <c r="A108" s="78" t="s">
        <v>5</v>
      </c>
      <c r="B108" s="201" t="s">
        <v>44</v>
      </c>
      <c r="C108" s="202"/>
      <c r="D108" s="202"/>
      <c r="E108" s="202"/>
      <c r="F108" s="203"/>
      <c r="G108" s="48" t="s">
        <v>45</v>
      </c>
      <c r="H108" s="47"/>
      <c r="I108" s="46">
        <f>SUM(I11:I106)</f>
        <v>120</v>
      </c>
    </row>
    <row r="109" spans="1:9" ht="12.75">
      <c r="A109" s="10"/>
      <c r="B109" s="80">
        <f>'ANEXO 07'!D22</f>
        <v>90</v>
      </c>
      <c r="C109" s="80">
        <f>'ANEXO 07'!G22</f>
        <v>90</v>
      </c>
      <c r="D109" s="80">
        <f>'ANEXO 07'!J22</f>
        <v>135</v>
      </c>
      <c r="E109" s="80">
        <f>'ANEXO 07'!M22</f>
        <v>135</v>
      </c>
      <c r="F109" s="80">
        <f>'ANEXO 07'!P22</f>
        <v>90</v>
      </c>
      <c r="G109" s="82"/>
      <c r="H109" s="79" t="s">
        <v>118</v>
      </c>
      <c r="I109" s="80">
        <f>'ANEXO 07'!S22</f>
        <v>540</v>
      </c>
    </row>
    <row r="110" s="7" customFormat="1" ht="18" customHeight="1"/>
    <row r="111" s="7" customFormat="1" ht="18" customHeight="1"/>
    <row r="112" s="7" customFormat="1" ht="18" customHeight="1"/>
    <row r="113" s="7" customFormat="1" ht="18" customHeight="1"/>
    <row r="114" s="7" customFormat="1" ht="18" customHeight="1"/>
    <row r="115" s="7" customFormat="1" ht="18" customHeight="1"/>
    <row r="116" s="7" customFormat="1" ht="18" customHeight="1"/>
    <row r="117" s="7" customFormat="1" ht="18" customHeight="1"/>
    <row r="118" s="7" customFormat="1" ht="18" customHeight="1"/>
  </sheetData>
  <sheetProtection/>
  <mergeCells count="24">
    <mergeCell ref="B108:F108"/>
    <mergeCell ref="I91:I98"/>
    <mergeCell ref="A1:I1"/>
    <mergeCell ref="I59:I66"/>
    <mergeCell ref="I99:I106"/>
    <mergeCell ref="A4:I4"/>
    <mergeCell ref="I35:I42"/>
    <mergeCell ref="I75:I82"/>
    <mergeCell ref="I83:I90"/>
    <mergeCell ref="I27:I34"/>
    <mergeCell ref="A3:I3"/>
    <mergeCell ref="A9:A10"/>
    <mergeCell ref="G9:G10"/>
    <mergeCell ref="I9:I10"/>
    <mergeCell ref="B9:F9"/>
    <mergeCell ref="A5:I5"/>
    <mergeCell ref="B6:I6"/>
    <mergeCell ref="B7:I7"/>
    <mergeCell ref="I51:I58"/>
    <mergeCell ref="I43:I50"/>
    <mergeCell ref="I67:I74"/>
    <mergeCell ref="H9:H10"/>
    <mergeCell ref="I11:I18"/>
    <mergeCell ref="I19:I26"/>
  </mergeCells>
  <printOptions/>
  <pageMargins left="0.7480314960629921" right="0.7480314960629921" top="0.5905511811023623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9.421875" style="1" customWidth="1"/>
    <col min="2" max="2" width="16.421875" style="1" customWidth="1"/>
    <col min="3" max="3" width="9.421875" style="1" customWidth="1"/>
    <col min="4" max="4" width="11.7109375" style="1" customWidth="1"/>
    <col min="5" max="5" width="15.140625" style="1" customWidth="1"/>
    <col min="6" max="6" width="9.421875" style="1" customWidth="1"/>
    <col min="7" max="7" width="9.8515625" style="1" customWidth="1"/>
    <col min="8" max="8" width="12.140625" style="1" customWidth="1"/>
    <col min="9" max="9" width="18.00390625" style="1" customWidth="1"/>
    <col min="10" max="11" width="7.7109375" style="1" customWidth="1"/>
    <col min="12" max="12" width="10.7109375" style="1" customWidth="1"/>
    <col min="13" max="16384" width="11.421875" style="1" customWidth="1"/>
  </cols>
  <sheetData>
    <row r="2" spans="1:11" ht="20.25" customHeight="1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2" ht="15.75">
      <c r="A3" s="26"/>
      <c r="B3" s="26"/>
      <c r="C3" s="26"/>
      <c r="D3" s="26"/>
      <c r="E3" s="26"/>
      <c r="F3" s="26"/>
      <c r="G3" s="26"/>
      <c r="H3" s="26"/>
      <c r="I3" s="26"/>
      <c r="J3" s="26"/>
      <c r="L3" s="26"/>
    </row>
    <row r="4" spans="1:11" ht="15.75">
      <c r="A4" s="156" t="s">
        <v>204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2.75">
      <c r="A5" s="172" t="s">
        <v>191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5.75">
      <c r="A6" s="30"/>
      <c r="B6" s="30"/>
      <c r="C6" s="5"/>
      <c r="D6" s="5"/>
      <c r="E6" s="5"/>
      <c r="F6" s="5"/>
      <c r="G6" s="5"/>
      <c r="H6" s="5"/>
      <c r="I6" s="5"/>
      <c r="J6" s="5"/>
      <c r="K6" s="5"/>
    </row>
    <row r="7" spans="1:9" ht="12.75">
      <c r="A7" s="207" t="s">
        <v>131</v>
      </c>
      <c r="B7" s="207"/>
      <c r="C7" s="207"/>
      <c r="D7" s="207"/>
      <c r="E7" s="94" t="s">
        <v>189</v>
      </c>
      <c r="F7" s="94"/>
      <c r="G7" s="94"/>
      <c r="H7" s="94"/>
      <c r="I7" s="94"/>
    </row>
    <row r="8" spans="1:9" s="97" customFormat="1" ht="12.75">
      <c r="A8" s="95"/>
      <c r="B8" s="95"/>
      <c r="C8" s="95"/>
      <c r="D8" s="95"/>
      <c r="E8" s="96"/>
      <c r="F8" s="96"/>
      <c r="G8" s="96"/>
      <c r="H8" s="96"/>
      <c r="I8" s="96"/>
    </row>
    <row r="9" ht="12.75">
      <c r="A9" s="2" t="s">
        <v>46</v>
      </c>
    </row>
    <row r="10" spans="1:11" s="7" customFormat="1" ht="27.75" customHeight="1">
      <c r="A10" s="39" t="s">
        <v>36</v>
      </c>
      <c r="B10" s="149" t="s">
        <v>33</v>
      </c>
      <c r="C10" s="151"/>
      <c r="D10" s="150"/>
      <c r="E10" s="40" t="s">
        <v>42</v>
      </c>
      <c r="F10" s="149" t="s">
        <v>32</v>
      </c>
      <c r="G10" s="151"/>
      <c r="H10" s="150"/>
      <c r="I10" s="39" t="s">
        <v>34</v>
      </c>
      <c r="J10" s="149" t="s">
        <v>35</v>
      </c>
      <c r="K10" s="150"/>
    </row>
    <row r="11" spans="1:11" s="7" customFormat="1" ht="18" customHeight="1">
      <c r="A11" s="55">
        <v>1</v>
      </c>
      <c r="B11" s="133"/>
      <c r="C11" s="133"/>
      <c r="D11" s="133"/>
      <c r="E11" s="57"/>
      <c r="F11" s="133"/>
      <c r="G11" s="133"/>
      <c r="H11" s="133"/>
      <c r="I11" s="57"/>
      <c r="J11" s="134"/>
      <c r="K11" s="134"/>
    </row>
    <row r="12" spans="1:11" s="7" customFormat="1" ht="18" customHeight="1">
      <c r="A12" s="55">
        <v>2</v>
      </c>
      <c r="B12" s="133"/>
      <c r="C12" s="133"/>
      <c r="D12" s="133"/>
      <c r="E12" s="57"/>
      <c r="F12" s="133"/>
      <c r="G12" s="133"/>
      <c r="H12" s="133"/>
      <c r="I12" s="57"/>
      <c r="J12" s="134"/>
      <c r="K12" s="134"/>
    </row>
    <row r="13" spans="1:11" s="7" customFormat="1" ht="18" customHeight="1">
      <c r="A13" s="55">
        <v>3</v>
      </c>
      <c r="B13" s="133"/>
      <c r="C13" s="133"/>
      <c r="D13" s="133"/>
      <c r="E13" s="57"/>
      <c r="F13" s="133"/>
      <c r="G13" s="133"/>
      <c r="H13" s="133"/>
      <c r="I13" s="57"/>
      <c r="J13" s="134"/>
      <c r="K13" s="134"/>
    </row>
    <row r="14" spans="1:11" s="7" customFormat="1" ht="18" customHeight="1">
      <c r="A14" s="55">
        <v>4</v>
      </c>
      <c r="B14" s="133"/>
      <c r="C14" s="133"/>
      <c r="D14" s="133"/>
      <c r="E14" s="57"/>
      <c r="F14" s="133"/>
      <c r="G14" s="133"/>
      <c r="H14" s="133"/>
      <c r="I14" s="57"/>
      <c r="J14" s="134"/>
      <c r="K14" s="134"/>
    </row>
    <row r="15" spans="1:11" s="7" customFormat="1" ht="18" customHeight="1">
      <c r="A15" s="55">
        <v>5</v>
      </c>
      <c r="B15" s="133"/>
      <c r="C15" s="133"/>
      <c r="D15" s="133"/>
      <c r="E15" s="57"/>
      <c r="F15" s="133"/>
      <c r="G15" s="133"/>
      <c r="H15" s="133"/>
      <c r="I15" s="57"/>
      <c r="J15" s="134"/>
      <c r="K15" s="134"/>
    </row>
    <row r="16" spans="1:11" s="7" customFormat="1" ht="18" customHeight="1">
      <c r="A16" s="148" t="s">
        <v>18</v>
      </c>
      <c r="B16" s="148"/>
      <c r="C16" s="148"/>
      <c r="D16" s="148"/>
      <c r="E16" s="148"/>
      <c r="F16" s="148"/>
      <c r="G16" s="148"/>
      <c r="H16" s="148"/>
      <c r="I16" s="23" t="s">
        <v>47</v>
      </c>
      <c r="J16" s="208"/>
      <c r="K16" s="209"/>
    </row>
    <row r="17" spans="1:11" s="7" customFormat="1" ht="18" customHeight="1">
      <c r="A17" s="24"/>
      <c r="B17" s="24"/>
      <c r="C17" s="24"/>
      <c r="D17" s="24"/>
      <c r="E17" s="24"/>
      <c r="F17" s="24"/>
      <c r="G17" s="24"/>
      <c r="H17" s="24"/>
      <c r="I17" s="24"/>
      <c r="J17" s="25"/>
      <c r="K17" s="25"/>
    </row>
    <row r="18" s="7" customFormat="1" ht="18" customHeight="1"/>
  </sheetData>
  <sheetProtection/>
  <mergeCells count="24">
    <mergeCell ref="B15:D15"/>
    <mergeCell ref="A16:H16"/>
    <mergeCell ref="J15:K15"/>
    <mergeCell ref="F15:H15"/>
    <mergeCell ref="F12:H12"/>
    <mergeCell ref="F13:H13"/>
    <mergeCell ref="J16:K16"/>
    <mergeCell ref="J14:K14"/>
    <mergeCell ref="F14:H14"/>
    <mergeCell ref="J13:K13"/>
    <mergeCell ref="A2:K2"/>
    <mergeCell ref="A5:K5"/>
    <mergeCell ref="B12:D12"/>
    <mergeCell ref="A4:K4"/>
    <mergeCell ref="B10:D10"/>
    <mergeCell ref="J10:K10"/>
    <mergeCell ref="F10:H10"/>
    <mergeCell ref="B11:D11"/>
    <mergeCell ref="B14:D14"/>
    <mergeCell ref="B13:D13"/>
    <mergeCell ref="F11:H11"/>
    <mergeCell ref="J11:K11"/>
    <mergeCell ref="J12:K12"/>
    <mergeCell ref="A7:D7"/>
  </mergeCells>
  <printOptions/>
  <pageMargins left="0.89" right="0.28" top="0.29" bottom="0.2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showGridLines="0" zoomScalePageLayoutView="0" workbookViewId="0" topLeftCell="A17">
      <selection activeCell="M37" sqref="M37"/>
    </sheetView>
  </sheetViews>
  <sheetFormatPr defaultColWidth="11.421875" defaultRowHeight="12.75"/>
  <cols>
    <col min="1" max="1" width="12.28125" style="1" customWidth="1"/>
    <col min="2" max="5" width="6.7109375" style="1" customWidth="1"/>
    <col min="6" max="6" width="10.00390625" style="1" customWidth="1"/>
    <col min="7" max="7" width="14.140625" style="1" customWidth="1"/>
    <col min="8" max="8" width="10.8515625" style="1" customWidth="1"/>
    <col min="9" max="9" width="14.57421875" style="1" customWidth="1"/>
    <col min="10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2" spans="1:13" ht="18">
      <c r="A2" s="164" t="s">
        <v>190</v>
      </c>
      <c r="B2" s="164"/>
      <c r="C2" s="164"/>
      <c r="D2" s="164"/>
      <c r="E2" s="164"/>
      <c r="F2" s="164"/>
      <c r="G2" s="164"/>
      <c r="H2" s="164"/>
      <c r="I2" s="164"/>
      <c r="J2" s="5"/>
      <c r="K2" s="5"/>
      <c r="L2" s="5"/>
      <c r="M2" s="5"/>
    </row>
    <row r="3" spans="1:13" ht="7.5" customHeight="1">
      <c r="A3" s="5"/>
      <c r="B3" s="5"/>
      <c r="C3" s="5"/>
      <c r="D3" s="5"/>
      <c r="E3" s="6"/>
      <c r="F3" s="5"/>
      <c r="G3" s="5"/>
      <c r="J3" s="5"/>
      <c r="K3" s="5"/>
      <c r="L3" s="5"/>
      <c r="M3" s="5"/>
    </row>
    <row r="4" spans="1:16" ht="15.75">
      <c r="A4" s="156" t="s">
        <v>188</v>
      </c>
      <c r="B4" s="156"/>
      <c r="C4" s="156"/>
      <c r="D4" s="156"/>
      <c r="E4" s="156"/>
      <c r="F4" s="156"/>
      <c r="G4" s="156"/>
      <c r="H4" s="156"/>
      <c r="I4" s="156"/>
      <c r="J4" s="5"/>
      <c r="K4" s="5"/>
      <c r="L4" s="5"/>
      <c r="M4" s="5"/>
      <c r="N4" s="5"/>
      <c r="O4" s="5"/>
      <c r="P4" s="5"/>
    </row>
    <row r="5" spans="1:16" ht="15.75">
      <c r="A5" s="156" t="s">
        <v>205</v>
      </c>
      <c r="B5" s="156"/>
      <c r="C5" s="156"/>
      <c r="D5" s="156"/>
      <c r="E5" s="156"/>
      <c r="F5" s="156"/>
      <c r="G5" s="156"/>
      <c r="H5" s="156"/>
      <c r="I5" s="156"/>
      <c r="J5" s="5"/>
      <c r="K5" s="5"/>
      <c r="L5" s="5"/>
      <c r="M5" s="5"/>
      <c r="N5" s="5"/>
      <c r="O5" s="5"/>
      <c r="P5" s="5"/>
    </row>
    <row r="6" spans="1:16" ht="15.75">
      <c r="A6" s="172" t="s">
        <v>191</v>
      </c>
      <c r="B6" s="172"/>
      <c r="C6" s="172"/>
      <c r="D6" s="172"/>
      <c r="E6" s="172"/>
      <c r="F6" s="172"/>
      <c r="G6" s="172"/>
      <c r="H6" s="172"/>
      <c r="I6" s="172"/>
      <c r="J6" s="5"/>
      <c r="K6" s="5"/>
      <c r="L6" s="5"/>
      <c r="M6" s="5"/>
      <c r="N6" s="5"/>
      <c r="O6" s="5"/>
      <c r="P6" s="5"/>
    </row>
    <row r="7" spans="1:16" ht="15.75">
      <c r="A7" s="156"/>
      <c r="B7" s="156"/>
      <c r="C7" s="156"/>
      <c r="D7" s="156"/>
      <c r="E7" s="156"/>
      <c r="F7" s="156"/>
      <c r="G7" s="156"/>
      <c r="H7" s="156"/>
      <c r="I7" s="156"/>
      <c r="J7" s="5"/>
      <c r="K7" s="5"/>
      <c r="L7" s="5"/>
      <c r="M7" s="5"/>
      <c r="N7" s="5"/>
      <c r="O7" s="5"/>
      <c r="P7" s="5"/>
    </row>
    <row r="8" spans="1:9" ht="12.75">
      <c r="A8" s="3" t="s">
        <v>131</v>
      </c>
      <c r="E8" s="171" t="s">
        <v>189</v>
      </c>
      <c r="F8" s="171"/>
      <c r="G8" s="171"/>
      <c r="H8" s="171"/>
      <c r="I8" s="171"/>
    </row>
    <row r="9" spans="1:9" ht="12.75">
      <c r="A9" s="3" t="s">
        <v>133</v>
      </c>
      <c r="E9" s="212" t="s">
        <v>134</v>
      </c>
      <c r="F9" s="212"/>
      <c r="G9" s="212"/>
      <c r="H9" s="212"/>
      <c r="I9" s="212"/>
    </row>
    <row r="10" ht="12.75">
      <c r="A10" s="3"/>
    </row>
    <row r="11" spans="1:9" ht="12.75">
      <c r="A11" s="2" t="s">
        <v>61</v>
      </c>
      <c r="H11" s="102">
        <f>H14+H16+H18</f>
        <v>540</v>
      </c>
      <c r="I11" s="2" t="s">
        <v>132</v>
      </c>
    </row>
    <row r="12" spans="1:9" ht="13.5">
      <c r="A12" s="2"/>
      <c r="H12" s="2"/>
      <c r="I12" s="101" t="s">
        <v>144</v>
      </c>
    </row>
    <row r="13" ht="12.75">
      <c r="A13" s="3"/>
    </row>
    <row r="14" spans="1:9" ht="13.5">
      <c r="A14" s="1" t="s">
        <v>62</v>
      </c>
      <c r="H14" s="38">
        <v>0</v>
      </c>
      <c r="I14" s="100" t="s">
        <v>142</v>
      </c>
    </row>
    <row r="15" spans="1:9" ht="13.5">
      <c r="A15" s="3"/>
      <c r="I15" s="100"/>
    </row>
    <row r="16" spans="1:9" ht="13.5">
      <c r="A16" s="1" t="s">
        <v>63</v>
      </c>
      <c r="H16" s="38">
        <v>60</v>
      </c>
      <c r="I16" s="100" t="s">
        <v>143</v>
      </c>
    </row>
    <row r="17" spans="1:9" ht="13.5">
      <c r="A17" s="3"/>
      <c r="I17" s="100"/>
    </row>
    <row r="18" spans="1:9" ht="13.5">
      <c r="A18" s="1" t="s">
        <v>64</v>
      </c>
      <c r="H18" s="38">
        <f>H34-(H16+H14)</f>
        <v>480</v>
      </c>
      <c r="I18" s="100" t="s">
        <v>92</v>
      </c>
    </row>
    <row r="19" ht="12.75">
      <c r="A19" s="3"/>
    </row>
    <row r="20" spans="1:8" ht="15.75">
      <c r="A20" s="156" t="s">
        <v>206</v>
      </c>
      <c r="B20" s="156"/>
      <c r="C20" s="156"/>
      <c r="D20" s="156"/>
      <c r="E20" s="156"/>
      <c r="F20" s="156"/>
      <c r="G20" s="156"/>
      <c r="H20" s="156"/>
    </row>
    <row r="21" ht="12.75">
      <c r="A21" s="3"/>
    </row>
    <row r="22" spans="1:9" ht="12.75">
      <c r="A22" s="3"/>
      <c r="B22" s="214" t="s">
        <v>135</v>
      </c>
      <c r="C22" s="214"/>
      <c r="D22" s="214"/>
      <c r="E22" s="214"/>
      <c r="F22" s="214"/>
      <c r="G22" s="214"/>
      <c r="H22" s="1">
        <f>'ANEXO 07'!S11</f>
        <v>72</v>
      </c>
      <c r="I22" s="1" t="s">
        <v>132</v>
      </c>
    </row>
    <row r="23" spans="1:9" ht="12.75">
      <c r="A23" s="3"/>
      <c r="B23" s="214" t="s">
        <v>136</v>
      </c>
      <c r="C23" s="214"/>
      <c r="D23" s="214"/>
      <c r="E23" s="214"/>
      <c r="F23" s="214"/>
      <c r="G23" s="214"/>
      <c r="H23" s="1">
        <f>'ANEXO 07'!S12</f>
        <v>72</v>
      </c>
      <c r="I23" s="1" t="s">
        <v>132</v>
      </c>
    </row>
    <row r="24" spans="1:9" ht="12.75">
      <c r="A24" s="3"/>
      <c r="B24" s="214" t="s">
        <v>137</v>
      </c>
      <c r="C24" s="214"/>
      <c r="D24" s="214"/>
      <c r="E24" s="214"/>
      <c r="F24" s="214"/>
      <c r="G24" s="214"/>
      <c r="H24" s="1">
        <f>'ANEXO 07'!S13</f>
        <v>60</v>
      </c>
      <c r="I24" s="1" t="s">
        <v>132</v>
      </c>
    </row>
    <row r="25" spans="1:9" ht="12.75">
      <c r="A25" s="3"/>
      <c r="B25" s="214" t="s">
        <v>207</v>
      </c>
      <c r="C25" s="214"/>
      <c r="D25" s="214"/>
      <c r="E25" s="214"/>
      <c r="F25" s="214"/>
      <c r="G25" s="214"/>
      <c r="H25" s="1">
        <f>'ANEXO 07'!S14</f>
        <v>48</v>
      </c>
      <c r="I25" s="1" t="s">
        <v>132</v>
      </c>
    </row>
    <row r="26" spans="1:9" ht="12.75">
      <c r="A26" s="3"/>
      <c r="B26" s="214" t="s">
        <v>208</v>
      </c>
      <c r="C26" s="214"/>
      <c r="D26" s="214"/>
      <c r="E26" s="214"/>
      <c r="F26" s="214"/>
      <c r="G26" s="214"/>
      <c r="H26" s="1">
        <f>'ANEXO 07'!S15</f>
        <v>48</v>
      </c>
      <c r="I26" s="1" t="s">
        <v>132</v>
      </c>
    </row>
    <row r="27" spans="1:9" ht="12.75">
      <c r="A27" s="3"/>
      <c r="B27" s="214" t="s">
        <v>209</v>
      </c>
      <c r="C27" s="214"/>
      <c r="D27" s="214"/>
      <c r="E27" s="214"/>
      <c r="F27" s="214"/>
      <c r="G27" s="214"/>
      <c r="H27" s="1">
        <f>'ANEXO 07'!S16</f>
        <v>48</v>
      </c>
      <c r="I27" s="1" t="s">
        <v>132</v>
      </c>
    </row>
    <row r="28" spans="1:9" ht="12.75">
      <c r="A28" s="3"/>
      <c r="B28" s="214" t="s">
        <v>138</v>
      </c>
      <c r="C28" s="214"/>
      <c r="D28" s="214"/>
      <c r="E28" s="214"/>
      <c r="F28" s="214"/>
      <c r="G28" s="214"/>
      <c r="H28" s="1">
        <f>'ANEXO 07'!S17</f>
        <v>36</v>
      </c>
      <c r="I28" s="1" t="s">
        <v>132</v>
      </c>
    </row>
    <row r="29" spans="1:9" ht="12.75">
      <c r="A29" s="3"/>
      <c r="B29" s="214" t="s">
        <v>139</v>
      </c>
      <c r="C29" s="214"/>
      <c r="D29" s="214"/>
      <c r="E29" s="214"/>
      <c r="F29" s="214"/>
      <c r="G29" s="214"/>
      <c r="H29" s="1">
        <f>'ANEXO 07'!S18</f>
        <v>24</v>
      </c>
      <c r="I29" s="1" t="s">
        <v>132</v>
      </c>
    </row>
    <row r="30" spans="1:9" ht="12.75">
      <c r="A30" s="3"/>
      <c r="B30" s="214" t="s">
        <v>210</v>
      </c>
      <c r="C30" s="214"/>
      <c r="D30" s="214"/>
      <c r="E30" s="214"/>
      <c r="F30" s="214"/>
      <c r="G30" s="214"/>
      <c r="H30" s="1">
        <f>'ANEXO 07'!S19</f>
        <v>60</v>
      </c>
      <c r="I30" s="1" t="s">
        <v>132</v>
      </c>
    </row>
    <row r="31" spans="1:9" ht="12.75">
      <c r="A31" s="3"/>
      <c r="B31" s="214" t="s">
        <v>140</v>
      </c>
      <c r="C31" s="214"/>
      <c r="D31" s="214"/>
      <c r="E31" s="214"/>
      <c r="F31" s="214"/>
      <c r="G31" s="214"/>
      <c r="H31" s="1">
        <f>'ANEXO 07'!S20</f>
        <v>48</v>
      </c>
      <c r="I31" s="1" t="s">
        <v>132</v>
      </c>
    </row>
    <row r="32" spans="1:9" ht="12.75" customHeight="1">
      <c r="A32" s="3"/>
      <c r="B32" s="213" t="s">
        <v>141</v>
      </c>
      <c r="C32" s="213"/>
      <c r="D32" s="213"/>
      <c r="E32" s="213"/>
      <c r="F32" s="213"/>
      <c r="G32" s="213"/>
      <c r="H32" s="1">
        <f>'ANEXO 07'!S21</f>
        <v>24</v>
      </c>
      <c r="I32" s="1" t="s">
        <v>132</v>
      </c>
    </row>
    <row r="33" ht="13.5" thickBot="1">
      <c r="A33" s="2"/>
    </row>
    <row r="34" spans="2:9" ht="13.5" thickBot="1">
      <c r="B34" s="210" t="s">
        <v>18</v>
      </c>
      <c r="C34" s="211"/>
      <c r="D34" s="211"/>
      <c r="E34" s="211"/>
      <c r="F34" s="211"/>
      <c r="G34" s="211"/>
      <c r="H34" s="98">
        <f>SUM(H22:H33)</f>
        <v>540</v>
      </c>
      <c r="I34" s="99" t="s">
        <v>132</v>
      </c>
    </row>
    <row r="35" spans="1:14" s="7" customFormat="1" ht="18" customHeight="1">
      <c r="A35" s="9"/>
      <c r="B35" s="9"/>
      <c r="C35" s="9"/>
      <c r="D35" s="9"/>
      <c r="E35" s="9"/>
      <c r="F35" s="9"/>
      <c r="G35" s="9"/>
      <c r="H35" s="174" t="s">
        <v>211</v>
      </c>
      <c r="I35" s="174"/>
      <c r="L35" s="9"/>
      <c r="M35" s="9"/>
      <c r="N35" s="9"/>
    </row>
    <row r="37" spans="1:9" ht="16.5">
      <c r="A37" s="3"/>
      <c r="G37" s="215" t="s">
        <v>212</v>
      </c>
      <c r="H37" s="215"/>
      <c r="I37" s="215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H43" s="11"/>
    </row>
  </sheetData>
  <sheetProtection/>
  <mergeCells count="22">
    <mergeCell ref="A2:I2"/>
    <mergeCell ref="B26:G26"/>
    <mergeCell ref="B27:G27"/>
    <mergeCell ref="A7:I7"/>
    <mergeCell ref="A5:I5"/>
    <mergeCell ref="A4:I4"/>
    <mergeCell ref="B23:G23"/>
    <mergeCell ref="B25:G25"/>
    <mergeCell ref="A20:H20"/>
    <mergeCell ref="A6:I6"/>
    <mergeCell ref="G37:I37"/>
    <mergeCell ref="B29:G29"/>
    <mergeCell ref="B30:G30"/>
    <mergeCell ref="B31:G31"/>
    <mergeCell ref="B24:G24"/>
    <mergeCell ref="B28:G28"/>
    <mergeCell ref="H35:I35"/>
    <mergeCell ref="B34:G34"/>
    <mergeCell ref="E9:I9"/>
    <mergeCell ref="E8:I8"/>
    <mergeCell ref="B32:G32"/>
    <mergeCell ref="B22:G22"/>
  </mergeCells>
  <printOptions/>
  <pageMargins left="0.75" right="0.7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2017-12-20T13:19:11Z</cp:lastPrinted>
  <dcterms:created xsi:type="dcterms:W3CDTF">2006-02-13T19:54:41Z</dcterms:created>
  <dcterms:modified xsi:type="dcterms:W3CDTF">2018-12-04T21:25:31Z</dcterms:modified>
  <cp:category/>
  <cp:version/>
  <cp:contentType/>
  <cp:contentStatus/>
</cp:coreProperties>
</file>